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0" yWindow="-105" windowWidth="5895" windowHeight="7215" tabRatio="888"/>
  </bookViews>
  <sheets>
    <sheet name="uz pZUS_KW" sheetId="18" r:id="rId1"/>
  </sheets>
  <definedNames>
    <definedName name="_xlnm.Print_Area" localSheetId="0">'uz pZUS_KW'!$A$1:$P$151</definedName>
  </definedNames>
  <calcPr calcId="125725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6" i="18"/>
  <c r="H146"/>
  <c r="G87"/>
  <c r="C87"/>
  <c r="G78"/>
  <c r="C78"/>
  <c r="E109"/>
  <c r="F146"/>
  <c r="G25" l="1"/>
  <c r="H62"/>
  <c r="T62"/>
  <c r="E23"/>
  <c r="T23"/>
  <c r="AA30"/>
  <c r="V23"/>
  <c r="V27" s="1"/>
  <c r="U23"/>
  <c r="U27" s="1"/>
  <c r="J40"/>
  <c r="E40"/>
  <c r="P39"/>
  <c r="P2"/>
  <c r="P51"/>
  <c r="U62" l="1"/>
  <c r="U66" s="1"/>
  <c r="U65"/>
  <c r="V26"/>
  <c r="U26"/>
  <c r="X23"/>
  <c r="W23"/>
  <c r="P50"/>
  <c r="P47"/>
  <c r="P49"/>
  <c r="E45"/>
  <c r="E44"/>
  <c r="V62" l="1"/>
  <c r="W27"/>
  <c r="Y23"/>
  <c r="W26" s="1"/>
  <c r="X26"/>
  <c r="Z23"/>
  <c r="N54"/>
  <c r="O22" s="1"/>
  <c r="E47"/>
  <c r="P46"/>
  <c r="P48"/>
  <c r="V66" l="1"/>
  <c r="W62"/>
  <c r="V65"/>
  <c r="Z27"/>
  <c r="AA23"/>
  <c r="X30"/>
  <c r="Y26"/>
  <c r="P52"/>
  <c r="E48"/>
  <c r="E49" s="1"/>
  <c r="E50" s="1"/>
  <c r="E51" s="1"/>
  <c r="E52"/>
  <c r="E53" s="1"/>
  <c r="X62" l="1"/>
  <c r="W66"/>
  <c r="AB23"/>
  <c r="E54"/>
  <c r="E62" s="1"/>
  <c r="Z62" l="1"/>
  <c r="Y62"/>
  <c r="AB26"/>
  <c r="Z26"/>
  <c r="T31" s="1"/>
  <c r="AA26"/>
  <c r="Y65" l="1"/>
  <c r="X69"/>
  <c r="W65"/>
  <c r="Z66"/>
  <c r="AA62"/>
  <c r="X65"/>
  <c r="AB62" l="1"/>
  <c r="AA65" s="1"/>
  <c r="AA69" l="1"/>
  <c r="AB65"/>
  <c r="Z65"/>
  <c r="T70" l="1"/>
</calcChain>
</file>

<file path=xl/sharedStrings.xml><?xml version="1.0" encoding="utf-8"?>
<sst xmlns="http://schemas.openxmlformats.org/spreadsheetml/2006/main" count="142" uniqueCount="125">
  <si>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</si>
  <si>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</si>
  <si>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</si>
  <si>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</si>
  <si>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</si>
  <si>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</si>
  <si>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</si>
  <si>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</si>
  <si>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</si>
  <si>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</si>
  <si>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</si>
  <si>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</si>
  <si>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</si>
  <si>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</si>
  <si>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</si>
  <si>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kowal</t>
  </si>
  <si>
    <t>Imię</t>
  </si>
  <si>
    <t>jan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</si>
  <si>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</si>
  <si>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</si>
  <si>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</si>
  <si>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</si>
  <si>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</si>
  <si>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</si>
  <si>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</si>
  <si>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</si>
  <si>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</si>
  <si>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</si>
  <si>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</si>
  <si>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</si>
  <si>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</si>
  <si>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</si>
  <si>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</si>
  <si>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</si>
  <si>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</si>
  <si>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</si>
  <si>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</si>
  <si>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</si>
  <si>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</si>
  <si>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</si>
  <si>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</si>
  <si>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</si>
  <si>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</si>
  <si>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</si>
  <si>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</si>
  <si>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</si>
  <si>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</si>
  <si>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</si>
  <si>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</si>
  <si>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</si>
  <si>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</si>
  <si>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</si>
  <si>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</si>
  <si>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</si>
  <si>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</si>
  <si>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</si>
  <si>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</si>
  <si>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</si>
  <si>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</si>
  <si>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</si>
  <si>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</si>
  <si>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</si>
  <si>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</si>
  <si>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w tym 9,76%</t>
  </si>
  <si>
    <t>Należne składki na obowiązkowe ubezpieczenie społeczne i zdrowotne przekazano do ZUS wg następującego rozliczenia:</t>
  </si>
  <si>
    <t xml:space="preserve">Składka na obowiązkowe ubezpiecenie emerytalne </t>
  </si>
  <si>
    <t>Składka na obowiązkowe ubezpiecenie rentowe</t>
  </si>
  <si>
    <t>Emerytalne (19,52%)</t>
  </si>
  <si>
    <t>Składka na dobrowolne ubezpiecenie chorobowe</t>
  </si>
  <si>
    <t>Razem składki na ubezpieczenie społeczne</t>
  </si>
  <si>
    <t>Rentowe (8%)</t>
  </si>
  <si>
    <t>Wypadkowe (0,67%)</t>
  </si>
  <si>
    <t>Razem składki społeczne</t>
  </si>
  <si>
    <t>Podstawa obowiązkowej składki zdrowotnej</t>
  </si>
  <si>
    <t>Składki ZUS  liczone do kwoty brutto</t>
  </si>
  <si>
    <t>mail@mail.com</t>
  </si>
  <si>
    <t>DO WYPŁATY</t>
  </si>
  <si>
    <t xml:space="preserve">Koszt uzyskania przychodu </t>
  </si>
  <si>
    <t xml:space="preserve">Dochód zaokrąglony do pełnego złotego </t>
  </si>
  <si>
    <t>Podatek 12 %</t>
  </si>
  <si>
    <t xml:space="preserve">Składka zdrowotna razem </t>
  </si>
  <si>
    <t>Podatek odprowadzany do US zaokrąglony do pełnego złotego</t>
  </si>
  <si>
    <t>Fundusz Pracy (2,45%)</t>
  </si>
  <si>
    <r>
      <t xml:space="preserve">w tym </t>
    </r>
    <r>
      <rPr>
        <b/>
        <sz val="7"/>
        <rFont val="Arial CE"/>
        <charset val="238"/>
      </rPr>
      <t>6,5%</t>
    </r>
  </si>
  <si>
    <t>Czynności - opis</t>
  </si>
  <si>
    <t>Nazwisko rodowe</t>
  </si>
  <si>
    <t>Imię ojca</t>
  </si>
  <si>
    <t>Imię matki</t>
  </si>
  <si>
    <t>Zleceniodawca powierza, a Zleceniobiorca zobowiązuje się do : prowadzenia zajęć treningowych,</t>
  </si>
  <si>
    <t xml:space="preserve">zapewnienia bezpieczeństwa uczestnikom zajęć, oraz zapewnienia  bezpieczeństwa uczestnikom </t>
  </si>
  <si>
    <r>
      <t xml:space="preserve">sprawowania opieki nad uczestnikami w zakresie higieny,zdrowia, oraz innych czynności opiekuńczych </t>
    </r>
    <r>
      <rPr>
        <b/>
        <u/>
        <sz val="11"/>
        <rFont val="Arial CE"/>
        <charset val="238"/>
      </rPr>
      <t>podczas konsultacji szkoleniowych KW</t>
    </r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</si>
  <si>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</si>
  <si>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</si>
  <si>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</si>
  <si>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</si>
  <si>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</si>
  <si>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</si>
  <si>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</si>
  <si>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</si>
  <si>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Warszawa, ul.Puławska 405                      REGON 146441188 NIP 521-36-41-292                       tel  530-907-003</t>
  </si>
  <si>
    <t>02-801 Warszawa , ul.Puławska 405</t>
  </si>
  <si>
    <r>
      <t xml:space="preserve">Za wykonanie wymienionych w pkt. 1 czynności Zleceniobiorca otrzyma wynagrodzenie brutto </t>
    </r>
    <r>
      <rPr>
        <b/>
        <sz val="9"/>
        <rFont val="Arial CE"/>
        <charset val="238"/>
      </rPr>
      <t>w tym ZUS płatnika, w wyskości :</t>
    </r>
  </si>
  <si>
    <t xml:space="preserve"> </t>
  </si>
  <si>
    <t>kw</t>
  </si>
  <si>
    <t>młodzik</t>
  </si>
  <si>
    <t>junior młodszy</t>
  </si>
  <si>
    <t>junior + młodzieżowiec</t>
  </si>
  <si>
    <t>miejscowość zgrupowania</t>
  </si>
  <si>
    <t>xxx</t>
  </si>
  <si>
    <t>sport / dyscyplina</t>
  </si>
  <si>
    <r>
      <t xml:space="preserve">kategoria </t>
    </r>
    <r>
      <rPr>
        <b/>
        <i/>
        <sz val="12"/>
        <rFont val="Arial CE"/>
        <charset val="238"/>
      </rPr>
      <t>KW</t>
    </r>
  </si>
  <si>
    <t>wybrać z listy</t>
  </si>
  <si>
    <t xml:space="preserve">KW </t>
  </si>
  <si>
    <t>x</t>
  </si>
  <si>
    <t>ZGODA NA PRZETWARZANIE DANYCH OSOBOWYCH DO CELÓW REALIZACJI STOSUNKU PRACY                                                                                                                           ORAZ OŚWIADCZENIE O REJESTRZE PRZESTĘPSTW NA TLE SESKUALNYM</t>
  </si>
  <si>
    <t>Ja,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</si>
  <si>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</si>
  <si>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wyrażam zgodę na przetwarzanie danych przez :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</si>
  <si>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</si>
  <si>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</si>
  <si>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</si>
  <si>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</si>
  <si>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</si>
  <si>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</si>
  <si>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podpis przyjmującego pracę /        UZSWiM /                           Koordynator dyscypliny</t>
  </si>
</sst>
</file>

<file path=xl/styles.xml><?xml version="1.0" encoding="utf-8"?>
<styleSheet xmlns="http://schemas.openxmlformats.org/spreadsheetml/2006/main">
  <numFmts count="6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54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u/>
      <sz val="11"/>
      <name val="Arial CE"/>
      <charset val="238"/>
    </font>
    <font>
      <sz val="28"/>
      <name val="Arial CE"/>
      <charset val="238"/>
    </font>
    <font>
      <b/>
      <sz val="16"/>
      <name val="Arial CE"/>
      <charset val="238"/>
    </font>
    <font>
      <sz val="3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b/>
      <u/>
      <sz val="14"/>
      <name val="Arial CE"/>
      <charset val="238"/>
    </font>
    <font>
      <b/>
      <sz val="10"/>
      <name val="Arial"/>
      <family val="2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i/>
      <sz val="10"/>
      <name val="Arial CE"/>
      <family val="2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CC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9" tint="0.79998168889431442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464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37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right"/>
    </xf>
    <xf numFmtId="0" fontId="15" fillId="0" borderId="35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5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3" xfId="0" applyFont="1" applyBorder="1"/>
    <xf numFmtId="0" fontId="1" fillId="0" borderId="44" xfId="0" applyFont="1" applyBorder="1"/>
    <xf numFmtId="0" fontId="26" fillId="0" borderId="44" xfId="0" applyFont="1" applyBorder="1"/>
    <xf numFmtId="0" fontId="26" fillId="0" borderId="16" xfId="0" applyFont="1" applyBorder="1" applyAlignment="1">
      <alignment wrapText="1"/>
    </xf>
    <xf numFmtId="0" fontId="18" fillId="0" borderId="0" xfId="0" applyFont="1"/>
    <xf numFmtId="0" fontId="18" fillId="5" borderId="0" xfId="0" applyFont="1" applyFill="1"/>
    <xf numFmtId="0" fontId="26" fillId="0" borderId="44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44" xfId="0" applyFont="1" applyBorder="1" applyAlignment="1">
      <alignment wrapText="1"/>
    </xf>
    <xf numFmtId="0" fontId="0" fillId="0" borderId="50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5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1" fillId="0" borderId="5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" fillId="5" borderId="0" xfId="0" applyFont="1" applyFill="1" applyBorder="1"/>
    <xf numFmtId="0" fontId="8" fillId="5" borderId="0" xfId="0" applyFont="1" applyFill="1" applyBorder="1"/>
    <xf numFmtId="0" fontId="9" fillId="5" borderId="0" xfId="0" applyFont="1" applyFill="1" applyBorder="1"/>
    <xf numFmtId="0" fontId="1" fillId="0" borderId="0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6" fillId="0" borderId="0" xfId="0" applyFont="1" applyBorder="1" applyAlignment="1">
      <alignment wrapText="1"/>
    </xf>
    <xf numFmtId="0" fontId="26" fillId="0" borderId="0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14" fontId="16" fillId="7" borderId="56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5" fillId="0" borderId="0" xfId="0" applyFont="1" applyFill="1" applyBorder="1"/>
    <xf numFmtId="0" fontId="1" fillId="0" borderId="16" xfId="0" applyFont="1" applyFill="1" applyBorder="1"/>
    <xf numFmtId="0" fontId="1" fillId="0" borderId="0" xfId="0" applyFont="1" applyFill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1" fillId="0" borderId="0" xfId="0" applyFont="1" applyAlignment="1"/>
    <xf numFmtId="0" fontId="41" fillId="0" borderId="0" xfId="0" applyFont="1"/>
    <xf numFmtId="0" fontId="15" fillId="0" borderId="0" xfId="0" applyFont="1" applyFill="1" applyAlignment="1">
      <alignment vertical="center"/>
    </xf>
    <xf numFmtId="165" fontId="33" fillId="0" borderId="53" xfId="0" applyNumberFormat="1" applyFont="1" applyFill="1" applyBorder="1" applyAlignment="1"/>
    <xf numFmtId="44" fontId="33" fillId="0" borderId="53" xfId="0" applyNumberFormat="1" applyFont="1" applyFill="1" applyBorder="1" applyAlignment="1"/>
    <xf numFmtId="42" fontId="33" fillId="0" borderId="53" xfId="0" applyNumberFormat="1" applyFont="1" applyFill="1" applyBorder="1" applyAlignment="1"/>
    <xf numFmtId="165" fontId="33" fillId="0" borderId="48" xfId="0" applyNumberFormat="1" applyFont="1" applyFill="1" applyBorder="1" applyAlignment="1"/>
    <xf numFmtId="44" fontId="33" fillId="0" borderId="66" xfId="0" applyNumberFormat="1" applyFont="1" applyFill="1" applyBorder="1" applyAlignment="1"/>
    <xf numFmtId="0" fontId="1" fillId="0" borderId="0" xfId="0" applyFont="1" applyBorder="1" applyAlignment="1">
      <alignment vertical="top" wrapText="1"/>
    </xf>
    <xf numFmtId="165" fontId="14" fillId="9" borderId="63" xfId="0" applyNumberFormat="1" applyFont="1" applyFill="1" applyBorder="1" applyAlignment="1"/>
    <xf numFmtId="0" fontId="18" fillId="0" borderId="0" xfId="0" applyFont="1" applyBorder="1" applyAlignment="1"/>
    <xf numFmtId="0" fontId="5" fillId="0" borderId="0" xfId="0" applyFont="1" applyBorder="1" applyAlignment="1"/>
    <xf numFmtId="0" fontId="0" fillId="0" borderId="0" xfId="0" applyBorder="1" applyAlignment="1"/>
    <xf numFmtId="0" fontId="18" fillId="0" borderId="0" xfId="0" applyFont="1" applyBorder="1"/>
    <xf numFmtId="0" fontId="0" fillId="0" borderId="0" xfId="0" applyFont="1" applyBorder="1" applyAlignment="1"/>
    <xf numFmtId="0" fontId="26" fillId="0" borderId="0" xfId="0" applyFont="1" applyBorder="1"/>
    <xf numFmtId="0" fontId="30" fillId="9" borderId="64" xfId="0" applyFont="1" applyFill="1" applyBorder="1" applyAlignment="1">
      <alignment horizontal="center"/>
    </xf>
    <xf numFmtId="0" fontId="30" fillId="0" borderId="48" xfId="0" applyFont="1" applyFill="1" applyBorder="1" applyAlignment="1">
      <alignment horizontal="center"/>
    </xf>
    <xf numFmtId="0" fontId="30" fillId="0" borderId="53" xfId="0" applyFont="1" applyFill="1" applyBorder="1" applyAlignment="1">
      <alignment horizontal="center"/>
    </xf>
    <xf numFmtId="0" fontId="30" fillId="0" borderId="66" xfId="0" applyFont="1" applyFill="1" applyBorder="1" applyAlignment="1">
      <alignment horizontal="center"/>
    </xf>
    <xf numFmtId="0" fontId="15" fillId="0" borderId="72" xfId="0" applyFont="1" applyFill="1" applyBorder="1" applyAlignment="1" applyProtection="1">
      <protection locked="0"/>
    </xf>
    <xf numFmtId="166" fontId="45" fillId="7" borderId="2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Protection="1"/>
    <xf numFmtId="0" fontId="41" fillId="0" borderId="0" xfId="0" applyFont="1" applyFill="1" applyBorder="1" applyProtection="1"/>
    <xf numFmtId="0" fontId="41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0" fontId="42" fillId="0" borderId="0" xfId="0" applyFont="1" applyFill="1" applyBorder="1" applyProtection="1"/>
    <xf numFmtId="0" fontId="42" fillId="0" borderId="0" xfId="0" applyFont="1" applyFill="1" applyBorder="1" applyAlignment="1" applyProtection="1"/>
    <xf numFmtId="0" fontId="42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/>
    <xf numFmtId="0" fontId="42" fillId="0" borderId="0" xfId="0" applyFont="1" applyFill="1" applyBorder="1" applyAlignment="1" applyProtection="1">
      <alignment horizontal="right"/>
    </xf>
    <xf numFmtId="49" fontId="42" fillId="0" borderId="0" xfId="0" applyNumberFormat="1" applyFont="1" applyFill="1" applyBorder="1" applyAlignment="1" applyProtection="1"/>
    <xf numFmtId="0" fontId="6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/>
    </xf>
    <xf numFmtId="0" fontId="41" fillId="0" borderId="0" xfId="0" applyFont="1" applyFill="1" applyBorder="1" applyAlignment="1" applyProtection="1">
      <alignment horizontal="right"/>
    </xf>
    <xf numFmtId="0" fontId="41" fillId="0" borderId="0" xfId="0" applyFont="1" applyFill="1" applyBorder="1" applyAlignment="1" applyProtection="1"/>
    <xf numFmtId="49" fontId="41" fillId="0" borderId="0" xfId="0" applyNumberFormat="1" applyFont="1" applyFill="1" applyBorder="1" applyAlignment="1" applyProtection="1"/>
    <xf numFmtId="0" fontId="37" fillId="0" borderId="0" xfId="0" applyFont="1" applyFill="1" applyBorder="1" applyProtection="1"/>
    <xf numFmtId="0" fontId="43" fillId="0" borderId="0" xfId="0" applyFont="1" applyFill="1" applyBorder="1" applyProtection="1"/>
    <xf numFmtId="49" fontId="41" fillId="0" borderId="0" xfId="0" applyNumberFormat="1" applyFont="1" applyFill="1" applyBorder="1" applyAlignment="1" applyProtection="1">
      <alignment horizontal="center"/>
    </xf>
    <xf numFmtId="14" fontId="41" fillId="0" borderId="0" xfId="0" applyNumberFormat="1" applyFont="1" applyFill="1" applyBorder="1" applyAlignment="1" applyProtection="1"/>
    <xf numFmtId="0" fontId="0" fillId="0" borderId="0" xfId="0" applyFill="1" applyBorder="1" applyProtection="1"/>
    <xf numFmtId="0" fontId="1" fillId="0" borderId="0" xfId="0" applyFont="1" applyFill="1" applyBorder="1" applyAlignment="1" applyProtection="1"/>
    <xf numFmtId="0" fontId="40" fillId="0" borderId="0" xfId="0" applyFont="1" applyFill="1" applyBorder="1" applyAlignment="1" applyProtection="1">
      <alignment vertical="center" wrapText="1"/>
    </xf>
    <xf numFmtId="0" fontId="38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horizontal="center"/>
    </xf>
    <xf numFmtId="0" fontId="39" fillId="0" borderId="0" xfId="0" applyFont="1" applyFill="1" applyBorder="1" applyProtection="1"/>
    <xf numFmtId="0" fontId="11" fillId="0" borderId="0" xfId="0" applyFont="1" applyFill="1" applyBorder="1" applyProtection="1"/>
    <xf numFmtId="0" fontId="1" fillId="0" borderId="0" xfId="0" applyFont="1" applyProtection="1"/>
    <xf numFmtId="0" fontId="30" fillId="9" borderId="73" xfId="0" applyFont="1" applyFill="1" applyBorder="1" applyAlignment="1">
      <alignment horizontal="center"/>
    </xf>
    <xf numFmtId="0" fontId="45" fillId="7" borderId="53" xfId="0" applyFont="1" applyFill="1" applyBorder="1" applyAlignment="1" applyProtection="1">
      <protection locked="0"/>
    </xf>
    <xf numFmtId="165" fontId="32" fillId="12" borderId="50" xfId="0" applyNumberFormat="1" applyFont="1" applyFill="1" applyBorder="1" applyAlignment="1" applyProtection="1">
      <protection locked="0"/>
    </xf>
    <xf numFmtId="0" fontId="1" fillId="0" borderId="0" xfId="0" applyFont="1" applyFill="1" applyAlignment="1"/>
    <xf numFmtId="0" fontId="0" fillId="16" borderId="0" xfId="0" applyFill="1"/>
    <xf numFmtId="2" fontId="1" fillId="16" borderId="0" xfId="0" applyNumberFormat="1" applyFont="1" applyFill="1"/>
    <xf numFmtId="0" fontId="1" fillId="16" borderId="0" xfId="0" applyFont="1" applyFill="1"/>
    <xf numFmtId="165" fontId="1" fillId="16" borderId="0" xfId="0" applyNumberFormat="1" applyFont="1" applyFill="1"/>
    <xf numFmtId="0" fontId="19" fillId="0" borderId="0" xfId="0" applyFont="1" applyBorder="1" applyAlignment="1">
      <alignment horizontal="left"/>
    </xf>
    <xf numFmtId="165" fontId="24" fillId="0" borderId="5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16" borderId="0" xfId="0" quotePrefix="1" applyFill="1"/>
    <xf numFmtId="0" fontId="1" fillId="0" borderId="50" xfId="0" applyFont="1" applyFill="1" applyBorder="1"/>
    <xf numFmtId="0" fontId="0" fillId="0" borderId="0" xfId="0" applyBorder="1"/>
    <xf numFmtId="0" fontId="21" fillId="0" borderId="16" xfId="0" applyFont="1" applyBorder="1" applyAlignment="1"/>
    <xf numFmtId="0" fontId="19" fillId="0" borderId="16" xfId="0" applyFont="1" applyBorder="1"/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8" fillId="0" borderId="44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/>
    <xf numFmtId="0" fontId="26" fillId="0" borderId="0" xfId="0" applyFont="1" applyBorder="1" applyAlignment="1"/>
    <xf numFmtId="0" fontId="1" fillId="0" borderId="4" xfId="0" applyFont="1" applyBorder="1"/>
    <xf numFmtId="0" fontId="28" fillId="0" borderId="44" xfId="0" applyFont="1" applyBorder="1" applyAlignment="1">
      <alignment vertical="center"/>
    </xf>
    <xf numFmtId="0" fontId="41" fillId="0" borderId="0" xfId="0" applyFont="1" applyBorder="1"/>
    <xf numFmtId="0" fontId="26" fillId="0" borderId="44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16" xfId="0" applyBorder="1" applyAlignment="1">
      <alignment wrapText="1"/>
    </xf>
    <xf numFmtId="0" fontId="35" fillId="0" borderId="16" xfId="0" applyFont="1" applyFill="1" applyBorder="1" applyAlignment="1"/>
    <xf numFmtId="0" fontId="24" fillId="0" borderId="16" xfId="0" applyFont="1" applyFill="1" applyBorder="1" applyAlignment="1"/>
    <xf numFmtId="0" fontId="26" fillId="0" borderId="44" xfId="0" applyFont="1" applyBorder="1" applyAlignment="1">
      <alignment vertical="center" wrapText="1"/>
    </xf>
    <xf numFmtId="49" fontId="26" fillId="0" borderId="44" xfId="0" applyNumberFormat="1" applyFont="1" applyBorder="1" applyAlignment="1">
      <alignment vertical="top" wrapText="1"/>
    </xf>
    <xf numFmtId="0" fontId="30" fillId="0" borderId="50" xfId="0" applyFont="1" applyBorder="1" applyAlignment="1">
      <alignment horizontal="center" vertical="center" wrapText="1"/>
    </xf>
    <xf numFmtId="0" fontId="41" fillId="0" borderId="44" xfId="0" applyFont="1" applyFill="1" applyBorder="1" applyProtection="1"/>
    <xf numFmtId="0" fontId="41" fillId="0" borderId="16" xfId="0" applyFont="1" applyFill="1" applyBorder="1" applyProtection="1"/>
    <xf numFmtId="0" fontId="41" fillId="0" borderId="9" xfId="0" applyFont="1" applyFill="1" applyBorder="1" applyProtection="1"/>
    <xf numFmtId="0" fontId="41" fillId="0" borderId="10" xfId="0" applyFont="1" applyFill="1" applyBorder="1" applyProtection="1"/>
    <xf numFmtId="0" fontId="14" fillId="0" borderId="10" xfId="0" applyFont="1" applyFill="1" applyBorder="1" applyProtection="1"/>
    <xf numFmtId="0" fontId="42" fillId="0" borderId="10" xfId="0" applyFont="1" applyFill="1" applyBorder="1" applyProtection="1"/>
    <xf numFmtId="0" fontId="42" fillId="0" borderId="10" xfId="0" applyFont="1" applyFill="1" applyBorder="1" applyAlignment="1" applyProtection="1"/>
    <xf numFmtId="0" fontId="41" fillId="0" borderId="43" xfId="0" applyFont="1" applyFill="1" applyBorder="1" applyProtection="1"/>
    <xf numFmtId="165" fontId="5" fillId="0" borderId="14" xfId="0" applyNumberFormat="1" applyFont="1" applyBorder="1" applyAlignment="1">
      <alignment horizontal="right"/>
    </xf>
    <xf numFmtId="165" fontId="0" fillId="0" borderId="14" xfId="0" applyNumberFormat="1" applyFont="1" applyBorder="1" applyAlignment="1">
      <alignment horizontal="right"/>
    </xf>
    <xf numFmtId="165" fontId="5" fillId="9" borderId="14" xfId="0" applyNumberFormat="1" applyFont="1" applyFill="1" applyBorder="1" applyAlignment="1">
      <alignment horizontal="right"/>
    </xf>
    <xf numFmtId="165" fontId="0" fillId="0" borderId="56" xfId="0" applyNumberFormat="1" applyFont="1" applyBorder="1" applyAlignment="1">
      <alignment horizontal="right"/>
    </xf>
    <xf numFmtId="0" fontId="1" fillId="7" borderId="55" xfId="0" applyFont="1" applyFill="1" applyBorder="1" applyAlignment="1" applyProtection="1">
      <alignment horizontal="center"/>
      <protection locked="0"/>
    </xf>
    <xf numFmtId="0" fontId="0" fillId="7" borderId="5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5" fillId="4" borderId="42" xfId="0" applyFont="1" applyFill="1" applyBorder="1" applyAlignment="1">
      <alignment horizontal="center" vertical="center"/>
    </xf>
    <xf numFmtId="0" fontId="15" fillId="4" borderId="47" xfId="0" applyFont="1" applyFill="1" applyBorder="1" applyAlignment="1">
      <alignment horizontal="center" vertical="center"/>
    </xf>
    <xf numFmtId="0" fontId="15" fillId="4" borderId="42" xfId="0" applyFont="1" applyFill="1" applyBorder="1" applyAlignment="1">
      <alignment horizontal="right" vertical="center"/>
    </xf>
    <xf numFmtId="0" fontId="15" fillId="4" borderId="46" xfId="0" applyFont="1" applyFill="1" applyBorder="1" applyAlignment="1">
      <alignment horizontal="right" vertical="center"/>
    </xf>
    <xf numFmtId="0" fontId="15" fillId="4" borderId="46" xfId="0" applyFont="1" applyFill="1" applyBorder="1" applyAlignment="1">
      <alignment horizontal="left" vertical="center"/>
    </xf>
    <xf numFmtId="0" fontId="30" fillId="0" borderId="42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1" fillId="0" borderId="9" xfId="0" applyFont="1" applyBorder="1" applyAlignment="1">
      <alignment horizontal="center" wrapText="1"/>
    </xf>
    <xf numFmtId="0" fontId="31" fillId="0" borderId="10" xfId="0" applyFont="1" applyBorder="1" applyAlignment="1">
      <alignment horizontal="center" wrapText="1"/>
    </xf>
    <xf numFmtId="0" fontId="31" fillId="0" borderId="43" xfId="0" applyFont="1" applyBorder="1" applyAlignment="1">
      <alignment horizontal="center" wrapText="1"/>
    </xf>
    <xf numFmtId="0" fontId="1" fillId="7" borderId="53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8" xfId="0" applyFont="1" applyFill="1" applyBorder="1" applyAlignment="1" applyProtection="1">
      <alignment horizontal="center"/>
      <protection locked="0"/>
    </xf>
    <xf numFmtId="0" fontId="26" fillId="0" borderId="0" xfId="0" applyFont="1" applyBorder="1" applyAlignment="1">
      <alignment horizontal="left" wrapText="1"/>
    </xf>
    <xf numFmtId="0" fontId="26" fillId="0" borderId="16" xfId="0" applyFont="1" applyBorder="1" applyAlignment="1">
      <alignment horizontal="left" wrapText="1"/>
    </xf>
    <xf numFmtId="0" fontId="26" fillId="0" borderId="0" xfId="0" applyFont="1" applyBorder="1" applyAlignment="1">
      <alignment horizontal="center" wrapText="1"/>
    </xf>
    <xf numFmtId="0" fontId="26" fillId="0" borderId="16" xfId="0" applyFont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53" fillId="0" borderId="0" xfId="0" applyFont="1" applyBorder="1" applyAlignment="1">
      <alignment horizontal="left"/>
    </xf>
    <xf numFmtId="0" fontId="53" fillId="0" borderId="16" xfId="0" applyFont="1" applyBorder="1" applyAlignment="1">
      <alignment horizontal="left"/>
    </xf>
    <xf numFmtId="49" fontId="26" fillId="0" borderId="0" xfId="0" applyNumberFormat="1" applyFont="1" applyBorder="1" applyAlignment="1">
      <alignment horizontal="left"/>
    </xf>
    <xf numFmtId="49" fontId="26" fillId="0" borderId="16" xfId="0" applyNumberFormat="1" applyFont="1" applyBorder="1" applyAlignment="1">
      <alignment horizontal="left"/>
    </xf>
    <xf numFmtId="0" fontId="26" fillId="0" borderId="0" xfId="0" applyNumberFormat="1" applyFont="1" applyBorder="1" applyAlignment="1">
      <alignment horizontal="left" wrapText="1"/>
    </xf>
    <xf numFmtId="0" fontId="26" fillId="0" borderId="16" xfId="0" applyNumberFormat="1" applyFont="1" applyBorder="1" applyAlignment="1">
      <alignment horizontal="left" wrapText="1"/>
    </xf>
    <xf numFmtId="167" fontId="15" fillId="0" borderId="18" xfId="0" applyNumberFormat="1" applyFont="1" applyBorder="1" applyAlignment="1">
      <alignment horizontal="center"/>
    </xf>
    <xf numFmtId="167" fontId="15" fillId="0" borderId="74" xfId="0" applyNumberFormat="1" applyFont="1" applyBorder="1" applyAlignment="1">
      <alignment horizontal="center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/>
    </xf>
    <xf numFmtId="0" fontId="50" fillId="0" borderId="0" xfId="0" applyFont="1" applyBorder="1" applyAlignment="1">
      <alignment horizontal="left" vertical="center" wrapText="1"/>
    </xf>
    <xf numFmtId="0" fontId="24" fillId="14" borderId="4" xfId="0" applyFont="1" applyFill="1" applyBorder="1" applyAlignment="1">
      <alignment horizontal="center"/>
    </xf>
    <xf numFmtId="0" fontId="24" fillId="14" borderId="3" xfId="0" applyFont="1" applyFill="1" applyBorder="1" applyAlignment="1">
      <alignment horizontal="center"/>
    </xf>
    <xf numFmtId="0" fontId="24" fillId="14" borderId="6" xfId="0" applyFont="1" applyFill="1" applyBorder="1" applyAlignment="1">
      <alignment horizontal="center"/>
    </xf>
    <xf numFmtId="0" fontId="24" fillId="14" borderId="44" xfId="0" applyFont="1" applyFill="1" applyBorder="1" applyAlignment="1">
      <alignment horizontal="center"/>
    </xf>
    <xf numFmtId="0" fontId="24" fillId="14" borderId="0" xfId="0" applyFont="1" applyFill="1" applyBorder="1" applyAlignment="1">
      <alignment horizontal="center"/>
    </xf>
    <xf numFmtId="0" fontId="24" fillId="14" borderId="16" xfId="0" applyFont="1" applyFill="1" applyBorder="1" applyAlignment="1">
      <alignment horizontal="center"/>
    </xf>
    <xf numFmtId="0" fontId="24" fillId="14" borderId="9" xfId="0" applyFont="1" applyFill="1" applyBorder="1" applyAlignment="1">
      <alignment horizontal="center"/>
    </xf>
    <xf numFmtId="0" fontId="24" fillId="14" borderId="10" xfId="0" applyFont="1" applyFill="1" applyBorder="1" applyAlignment="1">
      <alignment horizontal="center"/>
    </xf>
    <xf numFmtId="0" fontId="24" fillId="14" borderId="43" xfId="0" applyFont="1" applyFill="1" applyBorder="1" applyAlignment="1">
      <alignment horizontal="center"/>
    </xf>
    <xf numFmtId="0" fontId="52" fillId="0" borderId="44" xfId="0" applyFont="1" applyBorder="1" applyAlignment="1">
      <alignment horizontal="center" wrapText="1"/>
    </xf>
    <xf numFmtId="0" fontId="52" fillId="0" borderId="0" xfId="0" applyFont="1" applyBorder="1" applyAlignment="1">
      <alignment horizontal="center" wrapText="1"/>
    </xf>
    <xf numFmtId="0" fontId="52" fillId="0" borderId="16" xfId="0" applyFont="1" applyBorder="1" applyAlignment="1">
      <alignment horizontal="center" wrapText="1"/>
    </xf>
    <xf numFmtId="0" fontId="20" fillId="0" borderId="39" xfId="0" applyFont="1" applyBorder="1" applyAlignment="1">
      <alignment horizontal="left"/>
    </xf>
    <xf numFmtId="0" fontId="15" fillId="12" borderId="18" xfId="0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>
      <alignment horizontal="center"/>
    </xf>
    <xf numFmtId="0" fontId="20" fillId="0" borderId="39" xfId="0" applyFont="1" applyBorder="1" applyAlignment="1">
      <alignment horizontal="center"/>
    </xf>
    <xf numFmtId="0" fontId="15" fillId="12" borderId="39" xfId="0" applyFont="1" applyFill="1" applyBorder="1" applyAlignment="1" applyProtection="1">
      <alignment horizontal="center"/>
      <protection locked="0"/>
    </xf>
    <xf numFmtId="0" fontId="49" fillId="0" borderId="39" xfId="0" applyFont="1" applyBorder="1" applyAlignment="1">
      <alignment horizontal="left"/>
    </xf>
    <xf numFmtId="0" fontId="21" fillId="0" borderId="4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12" fillId="9" borderId="53" xfId="0" applyFont="1" applyFill="1" applyBorder="1" applyAlignment="1">
      <alignment horizontal="center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3" xfId="0" applyNumberFormat="1" applyFont="1" applyFill="1" applyBorder="1" applyAlignment="1" applyProtection="1">
      <alignment horizontal="center"/>
      <protection locked="0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13" borderId="4" xfId="0" applyFont="1" applyFill="1" applyBorder="1" applyAlignment="1">
      <alignment horizontal="center"/>
    </xf>
    <xf numFmtId="0" fontId="24" fillId="13" borderId="3" xfId="0" applyFont="1" applyFill="1" applyBorder="1" applyAlignment="1">
      <alignment horizontal="center"/>
    </xf>
    <xf numFmtId="0" fontId="24" fillId="13" borderId="6" xfId="0" applyFont="1" applyFill="1" applyBorder="1" applyAlignment="1">
      <alignment horizontal="center"/>
    </xf>
    <xf numFmtId="0" fontId="24" fillId="13" borderId="44" xfId="0" applyFont="1" applyFill="1" applyBorder="1" applyAlignment="1">
      <alignment horizontal="center"/>
    </xf>
    <xf numFmtId="0" fontId="24" fillId="13" borderId="0" xfId="0" applyFont="1" applyFill="1" applyBorder="1" applyAlignment="1">
      <alignment horizontal="center"/>
    </xf>
    <xf numFmtId="0" fontId="24" fillId="13" borderId="16" xfId="0" applyFont="1" applyFill="1" applyBorder="1" applyAlignment="1">
      <alignment horizontal="center"/>
    </xf>
    <xf numFmtId="0" fontId="24" fillId="13" borderId="9" xfId="0" applyFont="1" applyFill="1" applyBorder="1" applyAlignment="1">
      <alignment horizontal="center"/>
    </xf>
    <xf numFmtId="0" fontId="24" fillId="13" borderId="10" xfId="0" applyFont="1" applyFill="1" applyBorder="1" applyAlignment="1">
      <alignment horizontal="center"/>
    </xf>
    <xf numFmtId="0" fontId="24" fillId="13" borderId="43" xfId="0" applyFont="1" applyFill="1" applyBorder="1" applyAlignment="1">
      <alignment horizontal="center"/>
    </xf>
    <xf numFmtId="0" fontId="21" fillId="0" borderId="21" xfId="0" applyFont="1" applyBorder="1" applyAlignment="1">
      <alignment horizontal="left" vertical="center" wrapText="1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43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34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5" fillId="0" borderId="40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14" fontId="20" fillId="7" borderId="35" xfId="0" applyNumberFormat="1" applyFont="1" applyFill="1" applyBorder="1" applyAlignment="1" applyProtection="1">
      <alignment horizontal="center"/>
      <protection locked="0"/>
    </xf>
    <xf numFmtId="14" fontId="20" fillId="7" borderId="32" xfId="0" applyNumberFormat="1" applyFont="1" applyFill="1" applyBorder="1" applyAlignment="1" applyProtection="1">
      <alignment horizontal="center"/>
      <protection locked="0"/>
    </xf>
    <xf numFmtId="14" fontId="20" fillId="7" borderId="36" xfId="0" applyNumberFormat="1" applyFont="1" applyFill="1" applyBorder="1" applyAlignment="1" applyProtection="1">
      <alignment horizontal="center"/>
      <protection locked="0"/>
    </xf>
    <xf numFmtId="165" fontId="14" fillId="15" borderId="42" xfId="0" applyNumberFormat="1" applyFont="1" applyFill="1" applyBorder="1" applyAlignment="1" applyProtection="1">
      <alignment horizontal="center"/>
    </xf>
    <xf numFmtId="0" fontId="0" fillId="15" borderId="47" xfId="0" applyFill="1" applyBorder="1" applyProtection="1"/>
    <xf numFmtId="0" fontId="35" fillId="10" borderId="70" xfId="0" applyFont="1" applyFill="1" applyBorder="1" applyAlignment="1">
      <alignment horizontal="center"/>
    </xf>
    <xf numFmtId="0" fontId="35" fillId="10" borderId="58" xfId="0" applyFont="1" applyFill="1" applyBorder="1" applyAlignment="1">
      <alignment horizontal="center"/>
    </xf>
    <xf numFmtId="0" fontId="35" fillId="10" borderId="71" xfId="0" applyFont="1" applyFill="1" applyBorder="1" applyAlignment="1">
      <alignment horizontal="center"/>
    </xf>
    <xf numFmtId="0" fontId="35" fillId="14" borderId="4" xfId="0" applyFont="1" applyFill="1" applyBorder="1" applyAlignment="1">
      <alignment horizontal="center"/>
    </xf>
    <xf numFmtId="0" fontId="35" fillId="14" borderId="3" xfId="0" applyFont="1" applyFill="1" applyBorder="1" applyAlignment="1">
      <alignment horizontal="center"/>
    </xf>
    <xf numFmtId="0" fontId="35" fillId="14" borderId="6" xfId="0" applyFont="1" applyFill="1" applyBorder="1" applyAlignment="1">
      <alignment horizontal="center"/>
    </xf>
    <xf numFmtId="0" fontId="34" fillId="0" borderId="35" xfId="0" applyFont="1" applyFill="1" applyBorder="1" applyAlignment="1">
      <alignment horizontal="left"/>
    </xf>
    <xf numFmtId="0" fontId="34" fillId="0" borderId="32" xfId="0" applyFont="1" applyFill="1" applyBorder="1" applyAlignment="1">
      <alignment horizontal="left"/>
    </xf>
    <xf numFmtId="0" fontId="34" fillId="0" borderId="36" xfId="0" applyFont="1" applyFill="1" applyBorder="1" applyAlignment="1">
      <alignment horizontal="left"/>
    </xf>
    <xf numFmtId="0" fontId="1" fillId="7" borderId="48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8" xfId="0" applyFill="1" applyBorder="1" applyAlignment="1" applyProtection="1">
      <alignment horizontal="center"/>
      <protection locked="0"/>
    </xf>
    <xf numFmtId="0" fontId="0" fillId="7" borderId="51" xfId="0" applyFill="1" applyBorder="1" applyAlignment="1" applyProtection="1">
      <alignment horizontal="center"/>
      <protection locked="0"/>
    </xf>
    <xf numFmtId="0" fontId="30" fillId="0" borderId="42" xfId="0" applyFont="1" applyBorder="1" applyAlignment="1">
      <alignment horizontal="center" wrapText="1"/>
    </xf>
    <xf numFmtId="0" fontId="30" fillId="0" borderId="47" xfId="0" applyFont="1" applyBorder="1" applyAlignment="1">
      <alignment horizontal="center" wrapText="1"/>
    </xf>
    <xf numFmtId="0" fontId="0" fillId="0" borderId="4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2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14" fontId="46" fillId="0" borderId="21" xfId="0" applyNumberFormat="1" applyFont="1" applyBorder="1" applyAlignment="1">
      <alignment horizontal="center" wrapText="1"/>
    </xf>
    <xf numFmtId="0" fontId="46" fillId="0" borderId="21" xfId="0" applyFont="1" applyBorder="1" applyAlignment="1">
      <alignment horizontal="center" wrapText="1"/>
    </xf>
    <xf numFmtId="0" fontId="46" fillId="0" borderId="30" xfId="0" applyFont="1" applyBorder="1" applyAlignment="1">
      <alignment horizontal="center" wrapText="1"/>
    </xf>
    <xf numFmtId="0" fontId="26" fillId="0" borderId="13" xfId="0" applyFont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left"/>
    </xf>
    <xf numFmtId="0" fontId="15" fillId="4" borderId="38" xfId="0" applyFont="1" applyFill="1" applyBorder="1" applyAlignment="1">
      <alignment horizontal="left"/>
    </xf>
    <xf numFmtId="0" fontId="27" fillId="0" borderId="35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24" fillId="10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30" fillId="10" borderId="35" xfId="0" applyFont="1" applyFill="1" applyBorder="1" applyAlignment="1">
      <alignment horizontal="left"/>
    </xf>
    <xf numFmtId="0" fontId="30" fillId="10" borderId="32" xfId="0" applyFont="1" applyFill="1" applyBorder="1" applyAlignment="1">
      <alignment horizontal="left"/>
    </xf>
    <xf numFmtId="0" fontId="36" fillId="0" borderId="32" xfId="0" applyFont="1" applyBorder="1" applyAlignment="1">
      <alignment horizontal="left"/>
    </xf>
    <xf numFmtId="0" fontId="36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8" fillId="11" borderId="32" xfId="0" applyFont="1" applyFill="1" applyBorder="1" applyAlignment="1">
      <alignment horizontal="center"/>
    </xf>
    <xf numFmtId="0" fontId="8" fillId="11" borderId="36" xfId="0" applyFont="1" applyFill="1" applyBorder="1" applyAlignment="1">
      <alignment horizontal="center"/>
    </xf>
    <xf numFmtId="0" fontId="30" fillId="5" borderId="57" xfId="0" applyFont="1" applyFill="1" applyBorder="1" applyAlignment="1">
      <alignment horizontal="left"/>
    </xf>
    <xf numFmtId="0" fontId="30" fillId="5" borderId="58" xfId="0" applyFont="1" applyFill="1" applyBorder="1" applyAlignment="1">
      <alignment horizontal="left"/>
    </xf>
    <xf numFmtId="0" fontId="30" fillId="5" borderId="59" xfId="0" applyFont="1" applyFill="1" applyBorder="1" applyAlignment="1">
      <alignment horizontal="left"/>
    </xf>
    <xf numFmtId="0" fontId="14" fillId="5" borderId="60" xfId="0" applyFont="1" applyFill="1" applyBorder="1" applyAlignment="1">
      <alignment horizontal="center" vertical="center"/>
    </xf>
    <xf numFmtId="0" fontId="14" fillId="5" borderId="61" xfId="0" applyFont="1" applyFill="1" applyBorder="1" applyAlignment="1">
      <alignment horizontal="center" vertical="center"/>
    </xf>
    <xf numFmtId="0" fontId="14" fillId="5" borderId="62" xfId="0" applyFont="1" applyFill="1" applyBorder="1" applyAlignment="1">
      <alignment horizontal="center" vertical="center"/>
    </xf>
    <xf numFmtId="0" fontId="24" fillId="0" borderId="53" xfId="0" applyFont="1" applyBorder="1" applyAlignment="1">
      <alignment horizontal="center"/>
    </xf>
    <xf numFmtId="0" fontId="1" fillId="0" borderId="26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7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44" fillId="9" borderId="64" xfId="0" applyFont="1" applyFill="1" applyBorder="1" applyAlignment="1">
      <alignment horizontal="left"/>
    </xf>
    <xf numFmtId="0" fontId="44" fillId="9" borderId="65" xfId="0" applyFont="1" applyFill="1" applyBorder="1" applyAlignment="1">
      <alignment horizontal="left"/>
    </xf>
    <xf numFmtId="0" fontId="35" fillId="0" borderId="53" xfId="0" applyFont="1" applyBorder="1" applyAlignment="1">
      <alignment horizontal="center"/>
    </xf>
    <xf numFmtId="0" fontId="34" fillId="0" borderId="70" xfId="0" applyFont="1" applyFill="1" applyBorder="1" applyAlignment="1">
      <alignment horizontal="left"/>
    </xf>
    <xf numFmtId="0" fontId="34" fillId="0" borderId="58" xfId="0" applyFont="1" applyFill="1" applyBorder="1" applyAlignment="1">
      <alignment horizontal="left"/>
    </xf>
    <xf numFmtId="0" fontId="34" fillId="0" borderId="71" xfId="0" applyFont="1" applyFill="1" applyBorder="1" applyAlignment="1">
      <alignment horizontal="left"/>
    </xf>
    <xf numFmtId="165" fontId="32" fillId="9" borderId="42" xfId="0" applyNumberFormat="1" applyFont="1" applyFill="1" applyBorder="1" applyAlignment="1">
      <alignment horizontal="center"/>
    </xf>
    <xf numFmtId="0" fontId="32" fillId="9" borderId="46" xfId="0" applyFont="1" applyFill="1" applyBorder="1" applyAlignment="1">
      <alignment horizontal="center"/>
    </xf>
    <xf numFmtId="0" fontId="32" fillId="9" borderId="47" xfId="0" applyFont="1" applyFill="1" applyBorder="1" applyAlignment="1">
      <alignment horizontal="center"/>
    </xf>
    <xf numFmtId="0" fontId="5" fillId="9" borderId="67" xfId="0" applyFont="1" applyFill="1" applyBorder="1" applyAlignment="1">
      <alignment horizontal="left"/>
    </xf>
    <xf numFmtId="0" fontId="5" fillId="9" borderId="46" xfId="0" applyFont="1" applyFill="1" applyBorder="1" applyAlignment="1">
      <alignment horizontal="left"/>
    </xf>
    <xf numFmtId="0" fontId="5" fillId="9" borderId="47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72" xfId="0" applyFont="1" applyBorder="1" applyAlignment="1">
      <alignment horizontal="center"/>
    </xf>
    <xf numFmtId="0" fontId="34" fillId="0" borderId="53" xfId="0" applyFont="1" applyFill="1" applyBorder="1" applyAlignment="1">
      <alignment horizontal="left"/>
    </xf>
    <xf numFmtId="0" fontId="30" fillId="0" borderId="26" xfId="0" applyFont="1" applyBorder="1" applyAlignment="1">
      <alignment horizontal="center"/>
    </xf>
    <xf numFmtId="0" fontId="30" fillId="0" borderId="38" xfId="0" applyFont="1" applyBorder="1" applyAlignment="1">
      <alignment horizontal="center"/>
    </xf>
    <xf numFmtId="0" fontId="9" fillId="0" borderId="18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164" fontId="48" fillId="7" borderId="35" xfId="0" applyNumberFormat="1" applyFont="1" applyFill="1" applyBorder="1" applyAlignment="1" applyProtection="1">
      <alignment horizontal="center"/>
      <protection locked="0"/>
    </xf>
    <xf numFmtId="164" fontId="48" fillId="7" borderId="32" xfId="0" applyNumberFormat="1" applyFont="1" applyFill="1" applyBorder="1" applyAlignment="1" applyProtection="1">
      <alignment horizontal="center"/>
      <protection locked="0"/>
    </xf>
    <xf numFmtId="164" fontId="48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47" fillId="7" borderId="35" xfId="1" applyNumberFormat="1" applyFont="1" applyFill="1" applyBorder="1" applyAlignment="1" applyProtection="1">
      <alignment horizontal="center"/>
      <protection locked="0"/>
    </xf>
    <xf numFmtId="0" fontId="48" fillId="7" borderId="32" xfId="0" applyNumberFormat="1" applyFont="1" applyFill="1" applyBorder="1" applyAlignment="1" applyProtection="1">
      <alignment horizontal="center"/>
      <protection locked="0"/>
    </xf>
    <xf numFmtId="0" fontId="48" fillId="7" borderId="33" xfId="0" applyNumberFormat="1" applyFont="1" applyFill="1" applyBorder="1" applyAlignment="1" applyProtection="1">
      <alignment horizontal="center"/>
      <protection locked="0"/>
    </xf>
    <xf numFmtId="0" fontId="5" fillId="0" borderId="26" xfId="0" applyFont="1" applyBorder="1"/>
    <xf numFmtId="0" fontId="5" fillId="0" borderId="13" xfId="0" applyFont="1" applyBorder="1"/>
    <xf numFmtId="0" fontId="5" fillId="0" borderId="38" xfId="0" applyFont="1" applyBorder="1"/>
    <xf numFmtId="0" fontId="45" fillId="7" borderId="35" xfId="0" applyNumberFormat="1" applyFont="1" applyFill="1" applyBorder="1" applyAlignment="1" applyProtection="1">
      <alignment horizontal="center"/>
      <protection locked="0"/>
    </xf>
    <xf numFmtId="0" fontId="45" fillId="7" borderId="32" xfId="0" applyNumberFormat="1" applyFont="1" applyFill="1" applyBorder="1" applyAlignment="1" applyProtection="1">
      <alignment horizontal="center"/>
      <protection locked="0"/>
    </xf>
    <xf numFmtId="0" fontId="45" fillId="7" borderId="33" xfId="0" applyNumberFormat="1" applyFont="1" applyFill="1" applyBorder="1" applyAlignment="1" applyProtection="1">
      <alignment horizontal="center"/>
      <protection locked="0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4" fillId="0" borderId="8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15" fillId="7" borderId="26" xfId="0" applyFont="1" applyFill="1" applyBorder="1" applyAlignment="1" applyProtection="1">
      <alignment horizontal="center"/>
      <protection locked="0"/>
    </xf>
    <xf numFmtId="0" fontId="15" fillId="7" borderId="32" xfId="0" applyFont="1" applyFill="1" applyBorder="1" applyAlignment="1" applyProtection="1">
      <alignment horizontal="center"/>
      <protection locked="0"/>
    </xf>
    <xf numFmtId="0" fontId="15" fillId="7" borderId="36" xfId="0" applyFont="1" applyFill="1" applyBorder="1" applyAlignment="1" applyProtection="1">
      <alignment horizontal="center"/>
      <protection locked="0"/>
    </xf>
    <xf numFmtId="0" fontId="14" fillId="0" borderId="20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7" borderId="35" xfId="0" applyFont="1" applyFill="1" applyBorder="1" applyAlignment="1" applyProtection="1">
      <alignment horizontal="center"/>
      <protection locked="0"/>
    </xf>
    <xf numFmtId="0" fontId="15" fillId="7" borderId="33" xfId="0" applyFont="1" applyFill="1" applyBorder="1" applyAlignment="1" applyProtection="1">
      <alignment horizontal="center"/>
      <protection locked="0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45" fillId="7" borderId="20" xfId="0" applyFont="1" applyFill="1" applyBorder="1" applyAlignment="1" applyProtection="1">
      <alignment horizontal="center"/>
      <protection locked="0"/>
    </xf>
    <xf numFmtId="0" fontId="45" fillId="7" borderId="21" xfId="0" applyFont="1" applyFill="1" applyBorder="1" applyAlignment="1" applyProtection="1">
      <alignment horizontal="center"/>
      <protection locked="0"/>
    </xf>
    <xf numFmtId="0" fontId="45" fillId="7" borderId="30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45" fillId="12" borderId="35" xfId="0" applyFont="1" applyFill="1" applyBorder="1" applyAlignment="1" applyProtection="1">
      <alignment horizontal="center"/>
      <protection locked="0"/>
    </xf>
    <xf numFmtId="0" fontId="45" fillId="12" borderId="32" xfId="0" applyFont="1" applyFill="1" applyBorder="1" applyAlignment="1" applyProtection="1">
      <alignment horizontal="center"/>
      <protection locked="0"/>
    </xf>
    <xf numFmtId="0" fontId="45" fillId="12" borderId="13" xfId="0" applyFont="1" applyFill="1" applyBorder="1" applyAlignment="1" applyProtection="1">
      <alignment horizontal="center"/>
      <protection locked="0"/>
    </xf>
    <xf numFmtId="0" fontId="45" fillId="12" borderId="38" xfId="0" applyFont="1" applyFill="1" applyBorder="1" applyAlignment="1" applyProtection="1">
      <alignment horizontal="center"/>
      <protection locked="0"/>
    </xf>
    <xf numFmtId="0" fontId="45" fillId="7" borderId="35" xfId="0" applyFont="1" applyFill="1" applyBorder="1" applyAlignment="1" applyProtection="1">
      <alignment horizontal="center"/>
      <protection locked="0"/>
    </xf>
    <xf numFmtId="0" fontId="45" fillId="7" borderId="32" xfId="0" applyFont="1" applyFill="1" applyBorder="1" applyAlignment="1" applyProtection="1">
      <alignment horizontal="center"/>
      <protection locked="0"/>
    </xf>
    <xf numFmtId="0" fontId="45" fillId="7" borderId="33" xfId="0" applyFont="1" applyFill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/>
    </xf>
    <xf numFmtId="0" fontId="5" fillId="0" borderId="72" xfId="0" applyFont="1" applyBorder="1" applyAlignment="1" applyProtection="1">
      <alignment horizontal="left"/>
    </xf>
    <xf numFmtId="0" fontId="5" fillId="0" borderId="18" xfId="0" applyFont="1" applyFill="1" applyBorder="1" applyAlignment="1" applyProtection="1">
      <alignment horizontal="left"/>
    </xf>
    <xf numFmtId="0" fontId="5" fillId="0" borderId="19" xfId="0" applyFont="1" applyFill="1" applyBorder="1" applyAlignment="1" applyProtection="1">
      <alignment horizontal="left"/>
    </xf>
    <xf numFmtId="0" fontId="3" fillId="0" borderId="35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45" fillId="7" borderId="36" xfId="0" applyFont="1" applyFill="1" applyBorder="1" applyAlignment="1" applyProtection="1">
      <alignment horizontal="center"/>
      <protection locked="0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34" fillId="0" borderId="68" xfId="0" applyFont="1" applyFill="1" applyBorder="1" applyAlignment="1">
      <alignment horizontal="left"/>
    </xf>
    <xf numFmtId="0" fontId="34" fillId="0" borderId="61" xfId="0" applyFont="1" applyFill="1" applyBorder="1" applyAlignment="1">
      <alignment horizontal="left"/>
    </xf>
    <xf numFmtId="0" fontId="34" fillId="0" borderId="69" xfId="0" applyFont="1" applyFill="1" applyBorder="1" applyAlignment="1">
      <alignment horizontal="left"/>
    </xf>
    <xf numFmtId="0" fontId="35" fillId="0" borderId="35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22" fillId="5" borderId="21" xfId="0" applyFont="1" applyFill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16" xfId="0" applyFont="1" applyBorder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>
    <pageSetUpPr fitToPage="1"/>
  </sheetPr>
  <dimension ref="A1:EW613"/>
  <sheetViews>
    <sheetView tabSelected="1" view="pageBreakPreview" zoomScaleNormal="100" zoomScaleSheetLayoutView="100" workbookViewId="0">
      <selection activeCell="E10" sqref="E10:I10"/>
    </sheetView>
  </sheetViews>
  <sheetFormatPr defaultColWidth="9.28515625" defaultRowHeight="12.75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0.71093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6.28515625" style="1" customWidth="1"/>
    <col min="15" max="15" width="11.42578125" style="1" customWidth="1"/>
    <col min="16" max="16" width="24.85546875" style="1" customWidth="1"/>
    <col min="17" max="19" width="9.28515625" style="1"/>
    <col min="20" max="28" width="9.28515625" style="1" hidden="1" customWidth="1"/>
    <col min="29" max="29" width="9.28515625" style="1" customWidth="1"/>
    <col min="30" max="16384" width="9.28515625" style="1"/>
  </cols>
  <sheetData>
    <row r="1" spans="1:153" ht="15.75" customHeight="1">
      <c r="A1" s="417" t="s">
        <v>0</v>
      </c>
      <c r="B1" s="418" t="s">
        <v>1</v>
      </c>
      <c r="C1" s="419"/>
      <c r="D1" s="419"/>
      <c r="E1" s="419"/>
      <c r="F1" s="424" t="s">
        <v>2</v>
      </c>
      <c r="G1" s="425"/>
      <c r="H1" s="425"/>
      <c r="I1" s="425"/>
      <c r="J1" s="425"/>
      <c r="K1" s="428"/>
      <c r="L1" s="430"/>
      <c r="M1" s="431"/>
      <c r="N1" s="431"/>
      <c r="O1" s="431"/>
      <c r="P1" s="432"/>
    </row>
    <row r="2" spans="1:153" ht="19.5" customHeight="1" thickBot="1">
      <c r="A2" s="261"/>
      <c r="B2" s="420"/>
      <c r="C2" s="421"/>
      <c r="D2" s="421"/>
      <c r="E2" s="421"/>
      <c r="F2" s="426"/>
      <c r="G2" s="427"/>
      <c r="H2" s="427"/>
      <c r="I2" s="427"/>
      <c r="J2" s="427"/>
      <c r="K2" s="429"/>
      <c r="L2" s="433" t="s">
        <v>3</v>
      </c>
      <c r="M2" s="434"/>
      <c r="N2" s="434"/>
      <c r="O2" s="434"/>
      <c r="P2" s="2">
        <f>K21</f>
        <v>45748</v>
      </c>
      <c r="V2" s="117"/>
      <c r="W2" s="117"/>
      <c r="X2" s="117"/>
      <c r="Y2" s="117"/>
      <c r="Z2" s="117"/>
      <c r="AA2" s="117"/>
      <c r="AB2" s="117"/>
      <c r="AC2" s="117"/>
    </row>
    <row r="3" spans="1:153" ht="15.75" customHeight="1">
      <c r="A3" s="261"/>
      <c r="B3" s="422"/>
      <c r="C3" s="421"/>
      <c r="D3" s="421"/>
      <c r="E3" s="423"/>
      <c r="F3" s="42"/>
      <c r="G3" s="42"/>
      <c r="H3" s="42"/>
      <c r="I3" s="42"/>
      <c r="J3" s="42"/>
      <c r="K3" s="129"/>
      <c r="L3" s="174"/>
      <c r="M3" s="174"/>
      <c r="N3" s="174"/>
      <c r="O3" s="174"/>
      <c r="P3" s="175"/>
      <c r="V3" s="118"/>
      <c r="W3" s="118"/>
      <c r="X3" s="118"/>
      <c r="Y3" s="118"/>
      <c r="Z3" s="118"/>
      <c r="AA3" s="118"/>
      <c r="AB3" s="118"/>
      <c r="AC3" s="119"/>
    </row>
    <row r="4" spans="1:153" ht="17.25" customHeight="1">
      <c r="A4" s="261"/>
      <c r="B4" s="435" t="s">
        <v>99</v>
      </c>
      <c r="C4" s="436"/>
      <c r="D4" s="436"/>
      <c r="E4" s="437"/>
      <c r="F4" s="42" t="s">
        <v>4</v>
      </c>
      <c r="G4" s="42"/>
      <c r="H4" s="42"/>
      <c r="I4" s="42"/>
      <c r="J4" s="42"/>
      <c r="K4" s="43"/>
      <c r="L4" s="44"/>
      <c r="M4" s="44"/>
      <c r="N4" s="44"/>
      <c r="O4" s="44"/>
      <c r="P4" s="3"/>
      <c r="V4" s="119"/>
      <c r="W4" s="119"/>
      <c r="X4" s="119"/>
      <c r="Y4" s="119"/>
      <c r="Z4" s="119"/>
      <c r="AA4" s="119"/>
      <c r="AB4" s="119"/>
      <c r="AC4" s="119"/>
    </row>
    <row r="5" spans="1:153" ht="6.75" customHeight="1">
      <c r="A5" s="261"/>
      <c r="B5" s="438"/>
      <c r="C5" s="436"/>
      <c r="D5" s="436"/>
      <c r="E5" s="437"/>
      <c r="F5" s="442"/>
      <c r="G5" s="443"/>
      <c r="H5" s="443"/>
      <c r="I5" s="443"/>
      <c r="J5" s="443"/>
      <c r="K5" s="443"/>
      <c r="L5" s="443"/>
      <c r="M5" s="443"/>
      <c r="N5" s="443"/>
      <c r="O5" s="443"/>
      <c r="P5" s="444"/>
      <c r="V5" s="119"/>
      <c r="W5" s="119"/>
      <c r="X5" s="119"/>
      <c r="Y5" s="119"/>
      <c r="Z5" s="119"/>
      <c r="AA5" s="119"/>
      <c r="AB5" s="119"/>
      <c r="AC5" s="119"/>
    </row>
    <row r="6" spans="1:153" ht="17.25" customHeight="1">
      <c r="A6" s="261"/>
      <c r="B6" s="439"/>
      <c r="C6" s="440"/>
      <c r="D6" s="440"/>
      <c r="E6" s="441"/>
      <c r="F6" s="445" t="s">
        <v>100</v>
      </c>
      <c r="G6" s="446"/>
      <c r="H6" s="446"/>
      <c r="I6" s="446"/>
      <c r="J6" s="446"/>
      <c r="K6" s="446"/>
      <c r="L6" s="446"/>
      <c r="M6" s="446"/>
      <c r="N6" s="446"/>
      <c r="O6" s="446"/>
      <c r="P6" s="447"/>
      <c r="V6" s="119"/>
      <c r="W6" s="119"/>
      <c r="X6" s="119"/>
      <c r="Y6" s="119"/>
      <c r="Z6" s="119"/>
      <c r="AA6" s="119"/>
      <c r="AB6" s="119"/>
      <c r="AC6" s="119"/>
    </row>
    <row r="7" spans="1:153" ht="17.25" customHeight="1">
      <c r="A7" s="261"/>
      <c r="B7" s="409" t="s">
        <v>5</v>
      </c>
      <c r="C7" s="410"/>
      <c r="D7" s="410"/>
      <c r="E7" s="410"/>
      <c r="F7" s="4" t="s">
        <v>6</v>
      </c>
      <c r="G7" s="411" t="s">
        <v>7</v>
      </c>
      <c r="H7" s="411"/>
      <c r="I7" s="411"/>
      <c r="J7" s="130" t="s">
        <v>8</v>
      </c>
      <c r="K7" s="412" t="s">
        <v>9</v>
      </c>
      <c r="L7" s="412"/>
      <c r="M7" s="412"/>
      <c r="N7" s="412"/>
      <c r="O7" s="412"/>
      <c r="P7" s="413"/>
      <c r="V7" s="119"/>
      <c r="W7" s="119"/>
      <c r="X7" s="119"/>
      <c r="Y7" s="119"/>
      <c r="Z7" s="119"/>
      <c r="AA7" s="119"/>
      <c r="AB7" s="119"/>
      <c r="AC7" s="119"/>
    </row>
    <row r="8" spans="1:153" ht="15" customHeight="1">
      <c r="A8" s="262"/>
      <c r="B8" s="5"/>
      <c r="C8" s="6"/>
      <c r="D8" s="6"/>
      <c r="E8" s="6"/>
      <c r="F8" s="7" t="s">
        <v>10</v>
      </c>
      <c r="G8" s="414" t="s">
        <v>11</v>
      </c>
      <c r="H8" s="414"/>
      <c r="I8" s="414"/>
      <c r="J8" s="8" t="s">
        <v>8</v>
      </c>
      <c r="K8" s="415" t="s">
        <v>12</v>
      </c>
      <c r="L8" s="415"/>
      <c r="M8" s="415"/>
      <c r="N8" s="415"/>
      <c r="O8" s="415"/>
      <c r="P8" s="416"/>
      <c r="V8" s="119"/>
      <c r="W8" s="119"/>
      <c r="X8" s="119"/>
      <c r="Y8" s="119"/>
      <c r="Z8" s="119"/>
      <c r="AA8" s="119"/>
      <c r="AB8" s="119"/>
      <c r="AC8" s="119"/>
    </row>
    <row r="9" spans="1:153" s="9" customFormat="1" ht="3.7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4"/>
      <c r="M9" s="374"/>
      <c r="N9" s="374"/>
      <c r="O9" s="374"/>
      <c r="P9" s="375"/>
      <c r="Q9" s="1"/>
      <c r="R9" s="1"/>
      <c r="S9" s="1"/>
      <c r="T9" s="1"/>
      <c r="U9" s="1"/>
      <c r="V9" s="119"/>
      <c r="W9" s="119"/>
      <c r="X9" s="119"/>
      <c r="Y9" s="119"/>
      <c r="Z9" s="119"/>
      <c r="AA9" s="119"/>
      <c r="AB9" s="119"/>
      <c r="AC9" s="119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>
      <c r="A10" s="260" t="s">
        <v>13</v>
      </c>
      <c r="B10" s="376" t="s">
        <v>14</v>
      </c>
      <c r="C10" s="377"/>
      <c r="D10" s="378"/>
      <c r="E10" s="379" t="s">
        <v>15</v>
      </c>
      <c r="F10" s="380"/>
      <c r="G10" s="380"/>
      <c r="H10" s="380"/>
      <c r="I10" s="381"/>
      <c r="J10" s="382" t="s">
        <v>16</v>
      </c>
      <c r="K10" s="383"/>
      <c r="L10" s="384" t="s">
        <v>17</v>
      </c>
      <c r="M10" s="380"/>
      <c r="N10" s="380"/>
      <c r="O10" s="380"/>
      <c r="P10" s="385"/>
      <c r="V10" s="119"/>
      <c r="W10" s="119"/>
      <c r="X10" s="119"/>
      <c r="Y10" s="120"/>
      <c r="Z10" s="120"/>
      <c r="AA10" s="119"/>
      <c r="AB10" s="120"/>
      <c r="AC10" s="119"/>
    </row>
    <row r="11" spans="1:153" ht="20.100000000000001" customHeight="1">
      <c r="A11" s="261"/>
      <c r="B11" s="386" t="s">
        <v>85</v>
      </c>
      <c r="C11" s="387"/>
      <c r="D11" s="387"/>
      <c r="E11" s="388"/>
      <c r="F11" s="395"/>
      <c r="G11" s="396"/>
      <c r="H11" s="396"/>
      <c r="I11" s="396"/>
      <c r="J11" s="396"/>
      <c r="K11" s="396"/>
      <c r="L11" s="397"/>
      <c r="M11" s="397"/>
      <c r="N11" s="397"/>
      <c r="O11" s="398"/>
      <c r="P11" s="81"/>
    </row>
    <row r="12" spans="1:153" ht="20.100000000000001" customHeight="1">
      <c r="A12" s="261"/>
      <c r="B12" s="386" t="s">
        <v>86</v>
      </c>
      <c r="C12" s="387"/>
      <c r="D12" s="388"/>
      <c r="E12" s="399"/>
      <c r="F12" s="400"/>
      <c r="G12" s="400"/>
      <c r="H12" s="400"/>
      <c r="I12" s="408"/>
      <c r="J12" s="386" t="s">
        <v>87</v>
      </c>
      <c r="K12" s="388"/>
      <c r="L12" s="399"/>
      <c r="M12" s="400"/>
      <c r="N12" s="400"/>
      <c r="O12" s="400"/>
      <c r="P12" s="401"/>
    </row>
    <row r="13" spans="1:153" ht="19.5" customHeight="1">
      <c r="A13" s="261"/>
      <c r="B13" s="386" t="s">
        <v>18</v>
      </c>
      <c r="C13" s="387"/>
      <c r="D13" s="388"/>
      <c r="E13" s="82"/>
      <c r="F13" s="406" t="s">
        <v>19</v>
      </c>
      <c r="G13" s="407"/>
      <c r="H13" s="407"/>
      <c r="I13" s="114"/>
      <c r="J13" s="10" t="s">
        <v>20</v>
      </c>
      <c r="K13" s="389"/>
      <c r="L13" s="390"/>
      <c r="M13" s="390"/>
      <c r="N13" s="390"/>
      <c r="O13" s="390"/>
      <c r="P13" s="391"/>
    </row>
    <row r="14" spans="1:153" ht="20.100000000000001" customHeight="1">
      <c r="A14" s="261"/>
      <c r="B14" s="392" t="s">
        <v>21</v>
      </c>
      <c r="C14" s="393"/>
      <c r="D14" s="394"/>
      <c r="E14" s="359"/>
      <c r="F14" s="360"/>
      <c r="G14" s="360"/>
      <c r="H14" s="360"/>
      <c r="I14" s="361"/>
      <c r="J14" s="362" t="s">
        <v>22</v>
      </c>
      <c r="K14" s="363"/>
      <c r="L14" s="364" t="s">
        <v>75</v>
      </c>
      <c r="M14" s="365"/>
      <c r="N14" s="365"/>
      <c r="O14" s="365"/>
      <c r="P14" s="366"/>
    </row>
    <row r="15" spans="1:153" ht="20.100000000000001" customHeight="1">
      <c r="A15" s="262"/>
      <c r="B15" s="367" t="s">
        <v>23</v>
      </c>
      <c r="C15" s="368"/>
      <c r="D15" s="368"/>
      <c r="E15" s="369"/>
      <c r="F15" s="370"/>
      <c r="G15" s="371"/>
      <c r="H15" s="371"/>
      <c r="I15" s="371"/>
      <c r="J15" s="371"/>
      <c r="K15" s="371"/>
      <c r="L15" s="371"/>
      <c r="M15" s="371"/>
      <c r="N15" s="371"/>
      <c r="O15" s="371"/>
      <c r="P15" s="372"/>
    </row>
    <row r="16" spans="1:153" s="9" customFormat="1" ht="3.75" customHeight="1">
      <c r="A16" s="373"/>
      <c r="B16" s="374"/>
      <c r="C16" s="374"/>
      <c r="D16" s="374"/>
      <c r="E16" s="374"/>
      <c r="F16" s="374"/>
      <c r="G16" s="374"/>
      <c r="H16" s="374"/>
      <c r="I16" s="374"/>
      <c r="J16" s="374"/>
      <c r="K16" s="374"/>
      <c r="L16" s="374"/>
      <c r="M16" s="374"/>
      <c r="N16" s="374"/>
      <c r="O16" s="374"/>
      <c r="P16" s="375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3" ht="18.75" customHeight="1">
      <c r="A17" s="260" t="s">
        <v>24</v>
      </c>
      <c r="B17" s="58">
        <v>1</v>
      </c>
      <c r="C17" s="402" t="s">
        <v>88</v>
      </c>
      <c r="D17" s="402"/>
      <c r="E17" s="402"/>
      <c r="F17" s="402"/>
      <c r="G17" s="402"/>
      <c r="H17" s="402"/>
      <c r="I17" s="402"/>
      <c r="J17" s="402"/>
      <c r="K17" s="402"/>
      <c r="L17" s="402"/>
      <c r="M17" s="402"/>
      <c r="N17" s="402"/>
      <c r="O17" s="402"/>
      <c r="P17" s="403"/>
      <c r="S17" s="74"/>
      <c r="T17" s="126" t="s">
        <v>103</v>
      </c>
    </row>
    <row r="18" spans="1:33" ht="18.75" customHeight="1">
      <c r="A18" s="261"/>
      <c r="B18" s="46"/>
      <c r="C18" s="404" t="s">
        <v>89</v>
      </c>
      <c r="D18" s="404"/>
      <c r="E18" s="404"/>
      <c r="F18" s="404"/>
      <c r="G18" s="404"/>
      <c r="H18" s="404"/>
      <c r="I18" s="404"/>
      <c r="J18" s="404"/>
      <c r="K18" s="404"/>
      <c r="L18" s="404"/>
      <c r="M18" s="404"/>
      <c r="N18" s="404"/>
      <c r="O18" s="404"/>
      <c r="P18" s="405"/>
      <c r="R18" s="71"/>
      <c r="S18" s="75"/>
      <c r="T18" s="121" t="s">
        <v>104</v>
      </c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</row>
    <row r="19" spans="1:33" ht="18.75" customHeight="1">
      <c r="A19" s="261"/>
      <c r="B19" s="46"/>
      <c r="C19" s="404" t="s">
        <v>90</v>
      </c>
      <c r="D19" s="404"/>
      <c r="E19" s="404"/>
      <c r="F19" s="404"/>
      <c r="G19" s="404"/>
      <c r="H19" s="404"/>
      <c r="I19" s="404"/>
      <c r="J19" s="404"/>
      <c r="K19" s="404"/>
      <c r="L19" s="404"/>
      <c r="M19" s="404"/>
      <c r="N19" s="404"/>
      <c r="O19" s="404"/>
      <c r="P19" s="405"/>
      <c r="R19" s="72"/>
      <c r="S19" s="76"/>
      <c r="T19" s="127" t="s">
        <v>105</v>
      </c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</row>
    <row r="20" spans="1:33" ht="18.75" customHeight="1">
      <c r="A20" s="261"/>
      <c r="B20" s="46"/>
      <c r="C20" s="263"/>
      <c r="D20" s="263"/>
      <c r="E20" s="263"/>
      <c r="F20" s="263"/>
      <c r="G20" s="263"/>
      <c r="H20" s="263"/>
      <c r="I20" s="263"/>
      <c r="J20" s="263"/>
      <c r="K20" s="263"/>
      <c r="L20" s="263"/>
      <c r="M20" s="263"/>
      <c r="N20" s="263"/>
      <c r="O20" s="263"/>
      <c r="P20" s="264"/>
      <c r="R20" s="72"/>
      <c r="S20" s="72"/>
      <c r="T20" s="128" t="s">
        <v>106</v>
      </c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</row>
    <row r="21" spans="1:33" ht="18.75" customHeight="1" thickBot="1">
      <c r="A21" s="261"/>
      <c r="B21" s="46">
        <v>2</v>
      </c>
      <c r="C21" s="265" t="s">
        <v>25</v>
      </c>
      <c r="D21" s="265"/>
      <c r="E21" s="265"/>
      <c r="F21" s="265"/>
      <c r="G21" s="265"/>
      <c r="H21" s="265"/>
      <c r="I21" s="265"/>
      <c r="J21" s="11" t="s">
        <v>26</v>
      </c>
      <c r="K21" s="266">
        <v>45748</v>
      </c>
      <c r="L21" s="267"/>
      <c r="M21" s="267"/>
      <c r="N21" s="268"/>
      <c r="O21" s="12" t="s">
        <v>27</v>
      </c>
      <c r="P21" s="52" t="s">
        <v>113</v>
      </c>
    </row>
    <row r="22" spans="1:33" ht="18.75" customHeight="1" thickBot="1">
      <c r="A22" s="261"/>
      <c r="B22" s="46">
        <v>3</v>
      </c>
      <c r="C22" s="448" t="s">
        <v>101</v>
      </c>
      <c r="D22" s="449"/>
      <c r="E22" s="449"/>
      <c r="F22" s="449"/>
      <c r="G22" s="449"/>
      <c r="H22" s="449"/>
      <c r="I22" s="449"/>
      <c r="J22" s="449"/>
      <c r="K22" s="449"/>
      <c r="L22" s="449"/>
      <c r="M22" s="449"/>
      <c r="N22" s="450"/>
      <c r="O22" s="269">
        <f>N54</f>
        <v>300</v>
      </c>
      <c r="P22" s="270"/>
      <c r="T22" s="53"/>
      <c r="U22" s="117" t="s">
        <v>91</v>
      </c>
      <c r="V22" s="117" t="s">
        <v>92</v>
      </c>
      <c r="W22" s="117" t="s">
        <v>93</v>
      </c>
      <c r="X22" s="117" t="s">
        <v>94</v>
      </c>
      <c r="Y22" s="117" t="s">
        <v>95</v>
      </c>
      <c r="Z22" s="117" t="s">
        <v>96</v>
      </c>
      <c r="AA22" s="117" t="s">
        <v>97</v>
      </c>
      <c r="AB22" s="117" t="s">
        <v>98</v>
      </c>
    </row>
    <row r="23" spans="1:33" ht="18.75" customHeight="1" thickBot="1">
      <c r="A23" s="261"/>
      <c r="B23" s="46"/>
      <c r="C23" s="358" t="s">
        <v>28</v>
      </c>
      <c r="D23" s="358"/>
      <c r="E23" s="457" t="str">
        <f>T31</f>
        <v xml:space="preserve">  trzysta   złotych   </v>
      </c>
      <c r="F23" s="458"/>
      <c r="G23" s="458"/>
      <c r="H23" s="458"/>
      <c r="I23" s="458"/>
      <c r="J23" s="458"/>
      <c r="K23" s="458"/>
      <c r="L23" s="458"/>
      <c r="M23" s="458"/>
      <c r="N23" s="458"/>
      <c r="O23" s="458"/>
      <c r="P23" s="459"/>
      <c r="T23" s="122">
        <f>O22</f>
        <v>300</v>
      </c>
      <c r="U23" s="118">
        <f>INT(T23/1000)</f>
        <v>0</v>
      </c>
      <c r="V23" s="118">
        <f>INT(T23/100)-U23*10</f>
        <v>3</v>
      </c>
      <c r="W23" s="118">
        <f>INT(T23/10)-V23*10-U23*100</f>
        <v>0</v>
      </c>
      <c r="X23" s="118">
        <f>INT(T23)-W23*10-V23*100-U23*1000</f>
        <v>0</v>
      </c>
      <c r="Y23" s="118">
        <f>W23*10+X23</f>
        <v>0</v>
      </c>
      <c r="Z23" s="118">
        <f>INT(T23*10)-X23*10-W23*100-V23*1000-U23*10000</f>
        <v>0</v>
      </c>
      <c r="AA23" s="118">
        <f>INT(T23*100)-Z23*10-X23*100-W23*1000-V23*10000-U23*100000</f>
        <v>0</v>
      </c>
      <c r="AB23" s="119">
        <f>AA23+Z23*10</f>
        <v>0</v>
      </c>
    </row>
    <row r="24" spans="1:33" ht="18.75" customHeight="1">
      <c r="A24" s="261"/>
      <c r="B24" s="46">
        <v>4</v>
      </c>
      <c r="C24" s="460" t="s">
        <v>29</v>
      </c>
      <c r="D24" s="460"/>
      <c r="E24" s="460"/>
      <c r="F24" s="460"/>
      <c r="G24" s="460"/>
      <c r="H24" s="460"/>
      <c r="I24" s="460"/>
      <c r="J24" s="461" t="s">
        <v>8</v>
      </c>
      <c r="K24" s="461"/>
      <c r="L24" s="462" t="s">
        <v>30</v>
      </c>
      <c r="M24" s="462"/>
      <c r="N24" s="462"/>
      <c r="O24" s="462"/>
      <c r="P24" s="463"/>
      <c r="T24" s="123"/>
      <c r="U24" s="119"/>
      <c r="V24" s="119"/>
      <c r="W24" s="119"/>
      <c r="X24" s="119"/>
      <c r="Y24" s="119"/>
      <c r="Z24" s="119"/>
      <c r="AA24" s="119"/>
      <c r="AB24" s="119"/>
    </row>
    <row r="25" spans="1:33" ht="18.75" customHeight="1">
      <c r="A25" s="261"/>
      <c r="B25" s="46">
        <v>5</v>
      </c>
      <c r="C25" s="354" t="s">
        <v>31</v>
      </c>
      <c r="D25" s="354"/>
      <c r="E25" s="354"/>
      <c r="F25" s="134" t="s">
        <v>112</v>
      </c>
      <c r="G25" s="195">
        <f>K21</f>
        <v>45748</v>
      </c>
      <c r="H25" s="196"/>
      <c r="I25" s="13"/>
      <c r="J25" s="14"/>
      <c r="K25" s="15"/>
      <c r="L25" s="16"/>
      <c r="M25" s="355"/>
      <c r="N25" s="356"/>
      <c r="O25" s="356"/>
      <c r="P25" s="357"/>
      <c r="T25" s="53"/>
      <c r="U25" s="119"/>
      <c r="V25" s="119"/>
      <c r="W25" s="119"/>
      <c r="X25" s="119"/>
      <c r="Y25" s="119"/>
      <c r="Z25" s="119"/>
      <c r="AA25" s="119"/>
      <c r="AB25" s="119"/>
    </row>
    <row r="26" spans="1:33" ht="18.75" customHeight="1">
      <c r="A26" s="261"/>
      <c r="B26" s="59"/>
      <c r="C26" s="215" t="s">
        <v>107</v>
      </c>
      <c r="D26" s="215"/>
      <c r="E26" s="215"/>
      <c r="F26" s="216" t="s">
        <v>108</v>
      </c>
      <c r="G26" s="216"/>
      <c r="H26" s="216"/>
      <c r="I26" s="216"/>
      <c r="J26" s="216"/>
      <c r="K26" s="217"/>
      <c r="L26" s="217"/>
      <c r="M26" s="217"/>
      <c r="N26" s="217"/>
      <c r="O26" s="217"/>
      <c r="P26" s="17"/>
      <c r="T26" s="53"/>
      <c r="U26" s="119" t="str">
        <f>IF(U23=0,"",IF(U23=1,"jeden",IF(U23=2,"dwa",IF(U23=3,"trzy",IF(U23=4,"cztery",IF(U23=5,"pięć",IF(U23=6,"sześć",IF(U23=7,"siedem",IF(U23=8,"osiem","dziewięć")))))))))</f>
        <v/>
      </c>
      <c r="V26" s="119" t="str">
        <f>IF(V23=0,"",IF(V23=1,"sto",IF(V23=2,"dwieście",IF(V23=3,"trzy",IF(V23=4,"cztery",IF(V23=5,"pięć",IF(V23=6,"sześć",IF(V23=7,"siedem",IF(V23=8,"osiem","dziewięć")))))))))</f>
        <v>trzy</v>
      </c>
      <c r="W26" s="119" t="str">
        <f>IF(OR(W23=0,AND(Y23&gt;10,Y23&lt;20)),"",IF(W23=1,"dziesięć",IF(W23=2,"dwadzieścia",IF(W23=3,"trzy",IF(W23=4,"cztery",IF(W23=5,"pięć",IF(W23=6,"sześć",IF(W23=7,"siedem",IF(W23=8,"osiem","dziewięć")))))))))</f>
        <v/>
      </c>
      <c r="X26" s="119" t="str">
        <f>IF(OR(X23=0,AND(Y23&gt;10,Y23&lt;20)),"",IF(X23=1,"jeden",IF(X23=2,"dwa",IF(X23=3,"trzy",IF(X23=4,"cztery",IF(X23=5,"pięć",IF(X23=6,"sześć",IF(X23=7,"siedem",IF(X23=8,"osiem","dziewięć")))))))))</f>
        <v/>
      </c>
      <c r="Y26" s="119" t="str">
        <f>IF(Y23=11,"jedenaście",IF(Y23=12,"dwanaście",IF(Y23=13,"trzynaście",IF(Y23=14,"czterynaście",IF(Y23=15,"piętnaście",IF(Y23=16,"szesnaście",IF(Y23=17,"siedemnaście",IF(Y23=18,"osiemnaście",IF(Y23=19,"dziewiętnaście","")))))))))</f>
        <v/>
      </c>
      <c r="Z26" s="119" t="str">
        <f>IF(OR(Z23=0,AND(AB23&gt;10,AB23&lt;20)),"",IF(Z23=1,"dziesięć",IF(Z23=2,"dwadzieścia",IF(Z23=3,"trzy",IF(Z23=4,"cztery",IF(Z23=5,"pięć",IF(Z23=6,"sześć",IF(Z23=7,"siedem",IF(Z23=8,"osiem","dziewięć")))))))))</f>
        <v/>
      </c>
      <c r="AA26" s="119" t="str">
        <f>IF(OR(AA23=0,AND(AB23&gt;10,AB23&lt;20)),"",IF(AA23=1,"jeden",IF(AA23=2,"dwa",IF(AA23=3,"trzy",IF(AA23=4,"cztery",IF(AA23=5,"pięć",IF(AA23=6,"sześć",IF(AA23=7,"siedem",IF(AA23=8,"osiem","dziewięć")))))))))</f>
        <v/>
      </c>
      <c r="AB26" s="119" t="str">
        <f>IF(AB23=11,"jedenaście",IF(AB23=12,"dwanaście",IF(AB23=13,"trzynaście",IF(AB23=14,"czterynaście",IF(AB23=15,"piętnaście",IF(AB23=16,"szesnaście",IF(AB23=17,"siedemnaście",IF(AB23=18,"osiemnaście",IF(AB23=19,"dziewiętnaście","")))))))))</f>
        <v/>
      </c>
    </row>
    <row r="27" spans="1:33" ht="18.75" customHeight="1">
      <c r="A27" s="261"/>
      <c r="B27" s="59"/>
      <c r="C27" s="215" t="s">
        <v>109</v>
      </c>
      <c r="D27" s="215"/>
      <c r="E27" s="215"/>
      <c r="F27" s="216" t="s">
        <v>108</v>
      </c>
      <c r="G27" s="216"/>
      <c r="H27" s="216"/>
      <c r="I27" s="216"/>
      <c r="J27" s="216"/>
      <c r="K27" s="218"/>
      <c r="L27" s="218"/>
      <c r="M27" s="218"/>
      <c r="N27" s="218"/>
      <c r="O27" s="218"/>
      <c r="P27" s="17"/>
      <c r="T27" s="53"/>
      <c r="U27" s="119" t="str">
        <f>IF(U23=0,"",IF(U23=1,"tysiąc",IF(AND(U23&gt;1,U23&lt;5),"tysiące","tysięcy")))</f>
        <v/>
      </c>
      <c r="V27" s="119" t="str">
        <f>IF(V23&lt;3,"",IF(OR(V23=3,V23=4),"sta","set"))</f>
        <v>sta</v>
      </c>
      <c r="W27" s="119" t="str">
        <f>IF(W23&lt;3,"",IF(OR(W23=3,W23=4),"dzieści","dziesiąt"))</f>
        <v/>
      </c>
      <c r="X27" s="119"/>
      <c r="Y27" s="119"/>
      <c r="Z27" s="119" t="str">
        <f>IF(Z23&lt;3,"",IF(OR(Z23=3,Z23=4),"dzieści","dziesiąt"))</f>
        <v/>
      </c>
      <c r="AA27" s="119"/>
      <c r="AB27" s="119"/>
    </row>
    <row r="28" spans="1:33" ht="18.75" customHeight="1">
      <c r="A28" s="261"/>
      <c r="B28" s="59"/>
      <c r="C28" s="215" t="s">
        <v>110</v>
      </c>
      <c r="D28" s="215"/>
      <c r="E28" s="215"/>
      <c r="F28" s="219"/>
      <c r="G28" s="219"/>
      <c r="H28" s="219"/>
      <c r="I28" s="219"/>
      <c r="J28" s="219"/>
      <c r="K28" s="220" t="s">
        <v>111</v>
      </c>
      <c r="L28" s="220"/>
      <c r="M28" s="220"/>
      <c r="N28" s="220"/>
      <c r="O28" s="220"/>
      <c r="P28" s="17"/>
      <c r="R28" s="116"/>
      <c r="S28" s="116"/>
      <c r="T28" s="53"/>
      <c r="U28" s="119"/>
      <c r="V28" s="119"/>
      <c r="W28" s="119"/>
      <c r="X28" s="119"/>
      <c r="Y28" s="119"/>
      <c r="Z28" s="119"/>
      <c r="AA28" s="119"/>
      <c r="AB28" s="119"/>
      <c r="AC28" s="116"/>
      <c r="AD28" s="116"/>
      <c r="AE28" s="116"/>
      <c r="AF28" s="116"/>
      <c r="AG28" s="116"/>
    </row>
    <row r="29" spans="1:33" ht="26.25" customHeight="1">
      <c r="A29" s="261"/>
      <c r="B29" s="46">
        <v>6</v>
      </c>
      <c r="C29" s="221" t="s">
        <v>32</v>
      </c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18"/>
      <c r="R29" s="116"/>
      <c r="S29" s="116"/>
      <c r="T29" s="53"/>
      <c r="U29" s="119"/>
      <c r="V29" s="119"/>
      <c r="W29" s="119"/>
      <c r="X29" s="119"/>
      <c r="Y29" s="119"/>
      <c r="Z29" s="119"/>
      <c r="AA29" s="119"/>
      <c r="AB29" s="119"/>
      <c r="AC29" s="116"/>
      <c r="AD29" s="116"/>
      <c r="AE29" s="116"/>
      <c r="AF29" s="116"/>
      <c r="AG29" s="116"/>
    </row>
    <row r="30" spans="1:33" ht="18.75" customHeight="1" thickBot="1">
      <c r="A30" s="261"/>
      <c r="B30" s="46">
        <v>7</v>
      </c>
      <c r="C30" s="222" t="s">
        <v>33</v>
      </c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19"/>
      <c r="R30" s="116"/>
      <c r="S30" s="116"/>
      <c r="U30" s="124" t="s">
        <v>102</v>
      </c>
      <c r="V30" s="119"/>
      <c r="W30" s="119"/>
      <c r="X30" s="120" t="str">
        <f>IF(INT(T23)&gt;0,IF(OR(AND(Y23&gt;10,Y23&lt;22),Y23=31,Y23=41,Y23=51,Y23=61,Y23=71,Y23=81,Y23=91),"złotych",IF(X23=1,"złoty",IF(AND(X23&gt;1,X23&lt;5),"złote",IF(OR(X23=0,X23&gt;4),"złotych")))),"")</f>
        <v>złotych</v>
      </c>
      <c r="Y30" s="120"/>
      <c r="Z30" s="119"/>
      <c r="AA30" s="120" t="str">
        <f>IF(T23-INT(T23)&gt;0,IF(OR(AND(AB23&gt;10,AB23&lt;22),AB23=31,AB23=41,AB23=51,AB23=61,AB23=71,AB23=81,AB23=91),"groszy",IF(AA23=1,"grosz",IF(AND(AA23&gt;1,AA23&lt;5),"grosze",IF(OR(AA23=0,AA23&gt;4),"groszy")))),"")</f>
        <v/>
      </c>
      <c r="AB30" s="119"/>
      <c r="AC30" s="116"/>
      <c r="AD30" s="116"/>
      <c r="AE30" s="116"/>
      <c r="AF30" s="116"/>
      <c r="AG30" s="116"/>
    </row>
    <row r="31" spans="1:33" ht="18.75" customHeight="1" thickBot="1">
      <c r="A31" s="261"/>
      <c r="B31" s="46">
        <v>8</v>
      </c>
      <c r="C31" s="222" t="s">
        <v>34</v>
      </c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19"/>
      <c r="R31" s="116"/>
      <c r="S31" s="116"/>
      <c r="T31" s="125" t="str">
        <f>U26&amp;" "&amp;U27&amp;" "&amp;V26&amp;V27&amp;" "&amp;W26&amp;W27&amp;" "&amp;X26&amp;Y26&amp;" "&amp;X30&amp;" "&amp;Z26&amp;Z27&amp;" "&amp;AA26&amp;AB26&amp; " "&amp;AA30</f>
        <v xml:space="preserve">  trzysta   złotych   </v>
      </c>
      <c r="U31" s="56"/>
      <c r="V31" s="56"/>
      <c r="W31" s="56"/>
      <c r="X31" s="56"/>
      <c r="Y31" s="56"/>
      <c r="Z31" s="56"/>
      <c r="AA31" s="56"/>
      <c r="AB31" s="56"/>
      <c r="AC31" s="116"/>
      <c r="AD31" s="116"/>
      <c r="AE31" s="116"/>
      <c r="AF31" s="116"/>
      <c r="AG31" s="116"/>
    </row>
    <row r="32" spans="1:33" ht="18.75" customHeight="1" thickBot="1">
      <c r="A32" s="261"/>
      <c r="B32" s="57">
        <v>9</v>
      </c>
      <c r="C32" s="248" t="s">
        <v>35</v>
      </c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0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</row>
    <row r="33" spans="1:153" ht="15.75" customHeight="1">
      <c r="A33" s="261"/>
      <c r="B33" s="46"/>
      <c r="C33" s="47"/>
      <c r="D33" s="47"/>
      <c r="E33" s="230" t="s">
        <v>36</v>
      </c>
      <c r="F33" s="231"/>
      <c r="G33" s="231"/>
      <c r="H33" s="231"/>
      <c r="I33" s="232"/>
      <c r="J33" s="47"/>
      <c r="K33" s="239" t="s">
        <v>37</v>
      </c>
      <c r="L33" s="240"/>
      <c r="M33" s="240"/>
      <c r="N33" s="240"/>
      <c r="O33" s="241"/>
      <c r="P33" s="19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</row>
    <row r="34" spans="1:153" ht="15.75" customHeight="1">
      <c r="A34" s="261"/>
      <c r="B34" s="46"/>
      <c r="C34" s="47"/>
      <c r="D34" s="47"/>
      <c r="E34" s="233"/>
      <c r="F34" s="234"/>
      <c r="G34" s="234"/>
      <c r="H34" s="234"/>
      <c r="I34" s="235"/>
      <c r="J34" s="47"/>
      <c r="K34" s="242"/>
      <c r="L34" s="243"/>
      <c r="M34" s="243"/>
      <c r="N34" s="243"/>
      <c r="O34" s="244"/>
      <c r="P34" s="19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</row>
    <row r="35" spans="1:153" ht="15.75" customHeight="1">
      <c r="A35" s="261"/>
      <c r="B35" s="46"/>
      <c r="C35" s="47"/>
      <c r="D35" s="47"/>
      <c r="E35" s="233"/>
      <c r="F35" s="234"/>
      <c r="G35" s="234"/>
      <c r="H35" s="234"/>
      <c r="I35" s="235"/>
      <c r="J35" s="47"/>
      <c r="K35" s="242"/>
      <c r="L35" s="243"/>
      <c r="M35" s="243"/>
      <c r="N35" s="243"/>
      <c r="O35" s="244"/>
      <c r="P35" s="19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</row>
    <row r="36" spans="1:153" ht="15.75" customHeight="1" thickBot="1">
      <c r="A36" s="261"/>
      <c r="B36" s="46"/>
      <c r="C36" s="47"/>
      <c r="D36" s="47"/>
      <c r="E36" s="236"/>
      <c r="F36" s="237"/>
      <c r="G36" s="237"/>
      <c r="H36" s="237"/>
      <c r="I36" s="238"/>
      <c r="J36" s="47"/>
      <c r="K36" s="245"/>
      <c r="L36" s="246"/>
      <c r="M36" s="246"/>
      <c r="N36" s="246"/>
      <c r="O36" s="247"/>
      <c r="P36" s="19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</row>
    <row r="37" spans="1:153" ht="15.75" customHeight="1">
      <c r="A37" s="262"/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5"/>
      <c r="N37" s="45"/>
      <c r="O37" s="45"/>
      <c r="P37" s="19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</row>
    <row r="38" spans="1:153" s="9" customFormat="1" ht="3.75" customHeight="1">
      <c r="A38" s="249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1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ht="15" customHeight="1" thickBot="1">
      <c r="A39" s="252"/>
      <c r="B39" s="45"/>
      <c r="C39" s="45"/>
      <c r="D39" s="45"/>
      <c r="E39" s="45"/>
      <c r="F39" s="255" t="s">
        <v>38</v>
      </c>
      <c r="G39" s="256"/>
      <c r="H39" s="256"/>
      <c r="I39" s="256"/>
      <c r="J39" s="257"/>
      <c r="K39" s="21"/>
      <c r="L39" s="258" t="s">
        <v>39</v>
      </c>
      <c r="M39" s="259"/>
      <c r="N39" s="259"/>
      <c r="O39" s="259"/>
      <c r="P39" s="22" t="str">
        <f>P21</f>
        <v>x</v>
      </c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</row>
    <row r="40" spans="1:153" ht="15" customHeight="1">
      <c r="A40" s="253"/>
      <c r="B40" s="45"/>
      <c r="C40" s="45"/>
      <c r="D40" s="48" t="s">
        <v>40</v>
      </c>
      <c r="E40" s="304" t="str">
        <f>E10</f>
        <v>kowal</v>
      </c>
      <c r="F40" s="305"/>
      <c r="G40" s="305"/>
      <c r="H40" s="305"/>
      <c r="I40" s="305"/>
      <c r="J40" s="306" t="str">
        <f>L10</f>
        <v>jan</v>
      </c>
      <c r="K40" s="306"/>
      <c r="L40" s="306"/>
      <c r="M40" s="306"/>
      <c r="N40" s="306"/>
      <c r="O40" s="307"/>
      <c r="P40" s="19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</row>
    <row r="41" spans="1:153" ht="15" customHeight="1">
      <c r="A41" s="253"/>
      <c r="B41" s="45"/>
      <c r="C41" s="45"/>
      <c r="D41" s="48" t="s">
        <v>41</v>
      </c>
      <c r="E41" s="308" t="s">
        <v>42</v>
      </c>
      <c r="F41" s="309"/>
      <c r="G41" s="309"/>
      <c r="H41" s="309"/>
      <c r="I41" s="309"/>
      <c r="J41" s="309"/>
      <c r="K41" s="309"/>
      <c r="L41" s="309"/>
      <c r="M41" s="309"/>
      <c r="N41" s="309"/>
      <c r="O41" s="310"/>
      <c r="P41" s="19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</row>
    <row r="42" spans="1:153" ht="15" customHeight="1" thickBot="1">
      <c r="A42" s="253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19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</row>
    <row r="43" spans="1:153" ht="26.25" customHeight="1" thickBot="1">
      <c r="A43" s="253"/>
      <c r="B43" s="45"/>
      <c r="C43" s="45"/>
      <c r="D43" s="45"/>
      <c r="E43" s="115">
        <v>251.3</v>
      </c>
      <c r="F43" s="113">
        <v>1</v>
      </c>
      <c r="G43" s="336" t="s">
        <v>43</v>
      </c>
      <c r="H43" s="336"/>
      <c r="I43" s="336"/>
      <c r="J43" s="336"/>
      <c r="K43" s="336"/>
      <c r="L43" s="337"/>
      <c r="M43" s="45"/>
      <c r="N43" s="327" t="s">
        <v>64</v>
      </c>
      <c r="O43" s="328"/>
      <c r="P43" s="329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</row>
    <row r="44" spans="1:153" ht="26.25" customHeight="1">
      <c r="A44" s="253"/>
      <c r="B44" s="45"/>
      <c r="C44" s="45"/>
      <c r="D44" s="45"/>
      <c r="E44" s="67">
        <f>E43*9.76%</f>
        <v>24.53</v>
      </c>
      <c r="F44" s="78">
        <v>2</v>
      </c>
      <c r="G44" s="451" t="s">
        <v>65</v>
      </c>
      <c r="H44" s="452"/>
      <c r="I44" s="452"/>
      <c r="J44" s="452"/>
      <c r="K44" s="452"/>
      <c r="L44" s="453"/>
      <c r="M44" s="69"/>
      <c r="N44" s="330"/>
      <c r="O44" s="331"/>
      <c r="P44" s="332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</row>
    <row r="45" spans="1:153" ht="26.25" customHeight="1">
      <c r="A45" s="253"/>
      <c r="B45" s="45"/>
      <c r="C45" s="45"/>
      <c r="D45" s="45"/>
      <c r="E45" s="64">
        <f>E43*1.5%</f>
        <v>3.77</v>
      </c>
      <c r="F45" s="79">
        <v>3</v>
      </c>
      <c r="G45" s="277" t="s">
        <v>66</v>
      </c>
      <c r="H45" s="278"/>
      <c r="I45" s="278"/>
      <c r="J45" s="278"/>
      <c r="K45" s="278"/>
      <c r="L45" s="279"/>
      <c r="M45" s="45"/>
      <c r="N45" s="333"/>
      <c r="O45" s="334"/>
      <c r="P45" s="335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</row>
    <row r="46" spans="1:153" ht="26.25" customHeight="1">
      <c r="A46" s="253"/>
      <c r="B46" s="45"/>
      <c r="C46" s="45"/>
      <c r="D46" s="45"/>
      <c r="E46" s="64">
        <v>0</v>
      </c>
      <c r="F46" s="79">
        <v>4</v>
      </c>
      <c r="G46" s="277" t="s">
        <v>68</v>
      </c>
      <c r="H46" s="278"/>
      <c r="I46" s="278"/>
      <c r="J46" s="278"/>
      <c r="K46" s="278"/>
      <c r="L46" s="279"/>
      <c r="M46" s="45"/>
      <c r="N46" s="326" t="s">
        <v>67</v>
      </c>
      <c r="O46" s="326"/>
      <c r="P46" s="155">
        <f>P47+E44</f>
        <v>49.06</v>
      </c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</row>
    <row r="47" spans="1:153" ht="26.25" customHeight="1">
      <c r="A47" s="253"/>
      <c r="B47" s="45"/>
      <c r="C47" s="45"/>
      <c r="D47" s="45"/>
      <c r="E47" s="64">
        <f>E44+E45+E46</f>
        <v>28.3</v>
      </c>
      <c r="F47" s="79">
        <v>5</v>
      </c>
      <c r="G47" s="277" t="s">
        <v>69</v>
      </c>
      <c r="H47" s="278"/>
      <c r="I47" s="278"/>
      <c r="J47" s="278"/>
      <c r="K47" s="278"/>
      <c r="L47" s="279"/>
      <c r="M47" s="45"/>
      <c r="N47" s="338" t="s">
        <v>63</v>
      </c>
      <c r="O47" s="338"/>
      <c r="P47" s="156">
        <f>E43*9.76%</f>
        <v>24.53</v>
      </c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</row>
    <row r="48" spans="1:153" ht="26.25" customHeight="1">
      <c r="A48" s="253"/>
      <c r="B48" s="45"/>
      <c r="C48" s="45"/>
      <c r="D48" s="53"/>
      <c r="E48" s="65">
        <f>(E43-E47)*20%</f>
        <v>44.6</v>
      </c>
      <c r="F48" s="79">
        <v>6</v>
      </c>
      <c r="G48" s="277" t="s">
        <v>77</v>
      </c>
      <c r="H48" s="278"/>
      <c r="I48" s="278"/>
      <c r="J48" s="278"/>
      <c r="K48" s="278"/>
      <c r="L48" s="279"/>
      <c r="M48" s="45"/>
      <c r="N48" s="326" t="s">
        <v>70</v>
      </c>
      <c r="O48" s="326"/>
      <c r="P48" s="155">
        <f>P49+E45</f>
        <v>20.100000000000001</v>
      </c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</row>
    <row r="49" spans="1:33" ht="22.5" customHeight="1">
      <c r="A49" s="253"/>
      <c r="B49" s="45"/>
      <c r="C49" s="45"/>
      <c r="D49" s="54"/>
      <c r="E49" s="64">
        <f>ROUND(E43-E47-E48,0)</f>
        <v>178</v>
      </c>
      <c r="F49" s="79">
        <v>7</v>
      </c>
      <c r="G49" s="351" t="s">
        <v>78</v>
      </c>
      <c r="H49" s="351"/>
      <c r="I49" s="351"/>
      <c r="J49" s="351"/>
      <c r="K49" s="351"/>
      <c r="L49" s="351"/>
      <c r="M49" s="45"/>
      <c r="N49" s="338" t="s">
        <v>83</v>
      </c>
      <c r="O49" s="338"/>
      <c r="P49" s="156">
        <f>E43*6.5%</f>
        <v>16.329999999999998</v>
      </c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</row>
    <row r="50" spans="1:33" ht="22.5" customHeight="1">
      <c r="A50" s="253"/>
      <c r="B50" s="45"/>
      <c r="C50" s="45"/>
      <c r="D50" s="53"/>
      <c r="E50" s="65">
        <f>E49*12%</f>
        <v>21.36</v>
      </c>
      <c r="F50" s="79">
        <v>8</v>
      </c>
      <c r="G50" s="351" t="s">
        <v>79</v>
      </c>
      <c r="H50" s="351"/>
      <c r="I50" s="351"/>
      <c r="J50" s="351"/>
      <c r="K50" s="351"/>
      <c r="L50" s="351"/>
      <c r="M50" s="45"/>
      <c r="N50" s="326" t="s">
        <v>71</v>
      </c>
      <c r="O50" s="326"/>
      <c r="P50" s="155">
        <f>E43*0.67%</f>
        <v>1.68</v>
      </c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</row>
    <row r="51" spans="1:33" ht="22.5" customHeight="1">
      <c r="A51" s="253"/>
      <c r="B51" s="45"/>
      <c r="C51" s="45"/>
      <c r="D51" s="53"/>
      <c r="E51" s="66">
        <f>ROUND(E50,0)</f>
        <v>21</v>
      </c>
      <c r="F51" s="79">
        <v>9</v>
      </c>
      <c r="G51" s="351" t="s">
        <v>81</v>
      </c>
      <c r="H51" s="351"/>
      <c r="I51" s="351"/>
      <c r="J51" s="351"/>
      <c r="K51" s="351"/>
      <c r="L51" s="351"/>
      <c r="M51" s="45"/>
      <c r="N51" s="223" t="s">
        <v>82</v>
      </c>
      <c r="O51" s="223"/>
      <c r="P51" s="157">
        <f>E43*2.45%</f>
        <v>6.16</v>
      </c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</row>
    <row r="52" spans="1:33" ht="22.5" customHeight="1">
      <c r="A52" s="253"/>
      <c r="B52" s="45"/>
      <c r="C52" s="45"/>
      <c r="D52" s="53"/>
      <c r="E52" s="64">
        <f>E43-E47</f>
        <v>223</v>
      </c>
      <c r="F52" s="79">
        <v>10</v>
      </c>
      <c r="G52" s="277" t="s">
        <v>73</v>
      </c>
      <c r="H52" s="278"/>
      <c r="I52" s="278"/>
      <c r="J52" s="278"/>
      <c r="K52" s="278"/>
      <c r="L52" s="279"/>
      <c r="M52" s="45"/>
      <c r="N52" s="352" t="s">
        <v>72</v>
      </c>
      <c r="O52" s="353"/>
      <c r="P52" s="158">
        <f>P46+P48+P50</f>
        <v>70.84</v>
      </c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</row>
    <row r="53" spans="1:33" ht="22.5" customHeight="1" thickBot="1">
      <c r="A53" s="253"/>
      <c r="B53" s="45"/>
      <c r="C53" s="45"/>
      <c r="D53" s="45"/>
      <c r="E53" s="68">
        <f>E52*9%</f>
        <v>20.07</v>
      </c>
      <c r="F53" s="80">
        <v>11</v>
      </c>
      <c r="G53" s="339" t="s">
        <v>80</v>
      </c>
      <c r="H53" s="340"/>
      <c r="I53" s="340"/>
      <c r="J53" s="340"/>
      <c r="K53" s="340"/>
      <c r="L53" s="341"/>
      <c r="M53" s="45"/>
      <c r="N53" s="348" t="s">
        <v>74</v>
      </c>
      <c r="O53" s="349"/>
      <c r="P53" s="350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</row>
    <row r="54" spans="1:33" ht="26.25" customHeight="1" thickBot="1">
      <c r="A54" s="253"/>
      <c r="B54" s="45"/>
      <c r="C54" s="45"/>
      <c r="D54" s="45"/>
      <c r="E54" s="70">
        <f>E43-E47-E51-E53</f>
        <v>181.93</v>
      </c>
      <c r="F54" s="77">
        <v>12</v>
      </c>
      <c r="G54" s="345" t="s">
        <v>76</v>
      </c>
      <c r="H54" s="346"/>
      <c r="I54" s="346"/>
      <c r="J54" s="346"/>
      <c r="K54" s="346"/>
      <c r="L54" s="347"/>
      <c r="M54" s="45"/>
      <c r="N54" s="342">
        <f>E43+P47+P49+P51+P50</f>
        <v>300</v>
      </c>
      <c r="O54" s="343"/>
      <c r="P54" s="344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</row>
    <row r="55" spans="1:33" ht="15" customHeight="1" thickBot="1">
      <c r="A55" s="253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55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</row>
    <row r="56" spans="1:33" ht="15" customHeight="1">
      <c r="A56" s="253"/>
      <c r="B56" s="45"/>
      <c r="C56" s="45"/>
      <c r="D56" s="45"/>
      <c r="E56" s="323" t="s">
        <v>44</v>
      </c>
      <c r="F56" s="324"/>
      <c r="G56" s="324"/>
      <c r="H56" s="324"/>
      <c r="I56" s="324"/>
      <c r="J56" s="324"/>
      <c r="K56" s="324"/>
      <c r="L56" s="324"/>
      <c r="M56" s="324"/>
      <c r="N56" s="324"/>
      <c r="O56" s="325"/>
      <c r="P56" s="55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</row>
    <row r="57" spans="1:33" ht="15" customHeight="1" thickBot="1">
      <c r="A57" s="253"/>
      <c r="B57" s="45"/>
      <c r="C57" s="45"/>
      <c r="D57" s="45"/>
      <c r="E57" s="320" t="s">
        <v>57</v>
      </c>
      <c r="F57" s="321"/>
      <c r="G57" s="321"/>
      <c r="H57" s="321"/>
      <c r="I57" s="321"/>
      <c r="J57" s="321"/>
      <c r="K57" s="321"/>
      <c r="L57" s="321"/>
      <c r="M57" s="321"/>
      <c r="N57" s="321"/>
      <c r="O57" s="322"/>
      <c r="P57" s="55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</row>
    <row r="58" spans="1:33" s="56" customFormat="1" ht="15" customHeight="1">
      <c r="A58" s="253"/>
      <c r="B58" s="53"/>
      <c r="C58" s="53"/>
      <c r="D58" s="53"/>
      <c r="E58" s="224"/>
      <c r="F58" s="225"/>
      <c r="G58" s="225"/>
      <c r="H58" s="225"/>
      <c r="I58" s="225"/>
      <c r="J58" s="225"/>
      <c r="K58" s="225"/>
      <c r="L58" s="225"/>
      <c r="M58" s="225"/>
      <c r="N58" s="225"/>
      <c r="O58" s="226"/>
      <c r="P58" s="55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6"/>
    </row>
    <row r="59" spans="1:33" ht="15" customHeight="1" thickBot="1">
      <c r="A59" s="253"/>
      <c r="B59" s="45"/>
      <c r="C59" s="45"/>
      <c r="D59" s="45"/>
      <c r="E59" s="227"/>
      <c r="F59" s="228"/>
      <c r="G59" s="228"/>
      <c r="H59" s="228"/>
      <c r="I59" s="228"/>
      <c r="J59" s="228"/>
      <c r="K59" s="228"/>
      <c r="L59" s="228"/>
      <c r="M59" s="228"/>
      <c r="N59" s="228"/>
      <c r="O59" s="229"/>
      <c r="P59" s="19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</row>
    <row r="60" spans="1:33" ht="15" customHeight="1">
      <c r="A60" s="253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19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</row>
    <row r="61" spans="1:33" ht="15" customHeight="1" thickBot="1">
      <c r="A61" s="253"/>
      <c r="B61" s="45"/>
      <c r="C61" s="45"/>
      <c r="D61" s="45"/>
      <c r="E61" s="313" t="s">
        <v>60</v>
      </c>
      <c r="F61" s="314"/>
      <c r="G61" s="314"/>
      <c r="H61" s="314"/>
      <c r="I61" s="318"/>
      <c r="J61" s="318"/>
      <c r="K61" s="318"/>
      <c r="L61" s="318"/>
      <c r="M61" s="318"/>
      <c r="N61" s="318"/>
      <c r="O61" s="319"/>
      <c r="P61" s="19"/>
      <c r="R61" s="116"/>
      <c r="S61" s="116"/>
      <c r="T61" s="53"/>
      <c r="U61" s="117" t="s">
        <v>91</v>
      </c>
      <c r="V61" s="117" t="s">
        <v>92</v>
      </c>
      <c r="W61" s="117" t="s">
        <v>93</v>
      </c>
      <c r="X61" s="117" t="s">
        <v>94</v>
      </c>
      <c r="Y61" s="117" t="s">
        <v>95</v>
      </c>
      <c r="Z61" s="117" t="s">
        <v>96</v>
      </c>
      <c r="AA61" s="117" t="s">
        <v>97</v>
      </c>
      <c r="AB61" s="117" t="s">
        <v>98</v>
      </c>
      <c r="AC61" s="116"/>
      <c r="AD61" s="116"/>
      <c r="AE61" s="116"/>
      <c r="AF61" s="116"/>
      <c r="AG61" s="116"/>
    </row>
    <row r="62" spans="1:33" ht="15.75" customHeight="1" thickBot="1">
      <c r="A62" s="253"/>
      <c r="B62" s="45"/>
      <c r="C62" s="45"/>
      <c r="D62" s="45"/>
      <c r="E62" s="60">
        <f>E54</f>
        <v>181.93</v>
      </c>
      <c r="F62" s="317" t="s">
        <v>59</v>
      </c>
      <c r="G62" s="317"/>
      <c r="H62" s="315" t="str">
        <f>T70</f>
        <v xml:space="preserve">  sto osiemdziesiąt jeden złotych dziewięćdziesiąt trzy grosze</v>
      </c>
      <c r="I62" s="315"/>
      <c r="J62" s="315"/>
      <c r="K62" s="315"/>
      <c r="L62" s="315"/>
      <c r="M62" s="315"/>
      <c r="N62" s="315"/>
      <c r="O62" s="316"/>
      <c r="P62" s="19"/>
      <c r="R62" s="116"/>
      <c r="S62" s="116"/>
      <c r="T62" s="122">
        <f>E62</f>
        <v>181.93</v>
      </c>
      <c r="U62" s="118">
        <f>INT(T62/1000)</f>
        <v>0</v>
      </c>
      <c r="V62" s="118">
        <f>INT(T62/100)-U62*10</f>
        <v>1</v>
      </c>
      <c r="W62" s="118">
        <f>INT(T62/10)-V62*10-U62*100</f>
        <v>8</v>
      </c>
      <c r="X62" s="118">
        <f>INT(T62)-W62*10-V62*100-U62*1000</f>
        <v>1</v>
      </c>
      <c r="Y62" s="118">
        <f>W62*10+X62</f>
        <v>81</v>
      </c>
      <c r="Z62" s="118">
        <f>INT(T62*10)-X62*10-W62*100-V62*1000-U62*10000</f>
        <v>9</v>
      </c>
      <c r="AA62" s="118">
        <f>INT(T62*100)-Z62*10-X62*100-W62*1000-V62*10000-U62*100000</f>
        <v>3</v>
      </c>
      <c r="AB62" s="119">
        <f>AA62+Z62*10</f>
        <v>93</v>
      </c>
      <c r="AC62" s="116"/>
      <c r="AD62" s="116"/>
      <c r="AE62" s="116"/>
      <c r="AF62" s="116"/>
      <c r="AG62" s="116"/>
    </row>
    <row r="63" spans="1:33" ht="15.75" customHeight="1" thickBot="1">
      <c r="A63" s="253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19"/>
      <c r="R63" s="116"/>
      <c r="S63" s="116"/>
      <c r="T63" s="123"/>
      <c r="U63" s="119"/>
      <c r="V63" s="119"/>
      <c r="W63" s="119"/>
      <c r="X63" s="119"/>
      <c r="Y63" s="119"/>
      <c r="Z63" s="119"/>
      <c r="AA63" s="119"/>
      <c r="AB63" s="119"/>
      <c r="AC63" s="116"/>
      <c r="AD63" s="116"/>
      <c r="AE63" s="116"/>
      <c r="AF63" s="116"/>
      <c r="AG63" s="116"/>
    </row>
    <row r="64" spans="1:33" ht="15.75" customHeight="1">
      <c r="A64" s="253"/>
      <c r="B64" s="45"/>
      <c r="C64" s="45"/>
      <c r="D64" s="45"/>
      <c r="E64" s="230" t="s">
        <v>36</v>
      </c>
      <c r="F64" s="231"/>
      <c r="G64" s="231"/>
      <c r="H64" s="231"/>
      <c r="I64" s="232"/>
      <c r="J64" s="45"/>
      <c r="K64" s="239" t="s">
        <v>37</v>
      </c>
      <c r="L64" s="240"/>
      <c r="M64" s="240"/>
      <c r="N64" s="240"/>
      <c r="O64" s="241"/>
      <c r="P64" s="19"/>
      <c r="R64" s="116"/>
      <c r="S64" s="116"/>
      <c r="T64" s="53"/>
      <c r="U64" s="119"/>
      <c r="V64" s="119"/>
      <c r="W64" s="119"/>
      <c r="X64" s="119"/>
      <c r="Y64" s="119"/>
      <c r="Z64" s="119"/>
      <c r="AA64" s="119"/>
      <c r="AB64" s="119"/>
      <c r="AC64" s="116"/>
      <c r="AD64" s="116"/>
      <c r="AE64" s="116"/>
      <c r="AF64" s="116"/>
      <c r="AG64" s="116"/>
    </row>
    <row r="65" spans="1:33" ht="15.75" customHeight="1">
      <c r="A65" s="253"/>
      <c r="B65" s="45"/>
      <c r="C65" s="45"/>
      <c r="D65" s="45"/>
      <c r="E65" s="233"/>
      <c r="F65" s="234"/>
      <c r="G65" s="234"/>
      <c r="H65" s="234"/>
      <c r="I65" s="235"/>
      <c r="J65" s="45"/>
      <c r="K65" s="242"/>
      <c r="L65" s="243"/>
      <c r="M65" s="243"/>
      <c r="N65" s="243"/>
      <c r="O65" s="244"/>
      <c r="P65" s="19"/>
      <c r="R65" s="116"/>
      <c r="S65" s="116"/>
      <c r="T65" s="53"/>
      <c r="U65" s="119" t="str">
        <f>IF(U62=0,"",IF(U62=1,"jeden",IF(U62=2,"dwa",IF(U62=3,"trzy",IF(U62=4,"cztery",IF(U62=5,"pięć",IF(U62=6,"sześć",IF(U62=7,"siedem",IF(U62=8,"osiem","dziewięć")))))))))</f>
        <v/>
      </c>
      <c r="V65" s="119" t="str">
        <f>IF(V62=0,"",IF(V62=1,"sto",IF(V62=2,"dwieście",IF(V62=3,"trzy",IF(V62=4,"cztery",IF(V62=5,"pięć",IF(V62=6,"sześć",IF(V62=7,"siedem",IF(V62=8,"osiem","dziewięć")))))))))</f>
        <v>sto</v>
      </c>
      <c r="W65" s="119" t="str">
        <f>IF(OR(W62=0,AND(Y62&gt;10,Y62&lt;20)),"",IF(W62=1,"dziesięć",IF(W62=2,"dwadzieścia",IF(W62=3,"trzy",IF(W62=4,"cztery",IF(W62=5,"pięć",IF(W62=6,"sześć",IF(W62=7,"siedem",IF(W62=8,"osiem","dziewięć")))))))))</f>
        <v>osiem</v>
      </c>
      <c r="X65" s="119" t="str">
        <f>IF(OR(X62=0,AND(Y62&gt;10,Y62&lt;20)),"",IF(X62=1,"jeden",IF(X62=2,"dwa",IF(X62=3,"trzy",IF(X62=4,"cztery",IF(X62=5,"pięć",IF(X62=6,"sześć",IF(X62=7,"siedem",IF(X62=8,"osiem","dziewięć")))))))))</f>
        <v>jeden</v>
      </c>
      <c r="Y65" s="119" t="str">
        <f>IF(Y62=11,"jedenaście",IF(Y62=12,"dwanaście",IF(Y62=13,"trzynaście",IF(Y62=14,"czterynaście",IF(Y62=15,"piętnaście",IF(Y62=16,"szesnaście",IF(Y62=17,"siedemnaście",IF(Y62=18,"osiemnaście",IF(Y62=19,"dziewiętnaście","")))))))))</f>
        <v/>
      </c>
      <c r="Z65" s="119" t="str">
        <f>IF(OR(Z62=0,AND(AB62&gt;10,AB62&lt;20)),"",IF(Z62=1,"dziesięć",IF(Z62=2,"dwadzieścia",IF(Z62=3,"trzy",IF(Z62=4,"cztery",IF(Z62=5,"pięć",IF(Z62=6,"sześć",IF(Z62=7,"siedem",IF(Z62=8,"osiem","dziewięć")))))))))</f>
        <v>dziewięć</v>
      </c>
      <c r="AA65" s="119" t="str">
        <f>IF(OR(AA62=0,AND(AB62&gt;10,AB62&lt;20)),"",IF(AA62=1,"jeden",IF(AA62=2,"dwa",IF(AA62=3,"trzy",IF(AA62=4,"cztery",IF(AA62=5,"pięć",IF(AA62=6,"sześć",IF(AA62=7,"siedem",IF(AA62=8,"osiem","dziewięć")))))))))</f>
        <v>trzy</v>
      </c>
      <c r="AB65" s="119" t="str">
        <f>IF(AB62=11,"jedenaście",IF(AB62=12,"dwanaście",IF(AB62=13,"trzynaście",IF(AB62=14,"czterynaście",IF(AB62=15,"piętnaście",IF(AB62=16,"szesnaście",IF(AB62=17,"siedemnaście",IF(AB62=18,"osiemnaście",IF(AB62=19,"dziewiętnaście","")))))))))</f>
        <v/>
      </c>
      <c r="AC65" s="116"/>
      <c r="AD65" s="116"/>
      <c r="AE65" s="116"/>
      <c r="AF65" s="116"/>
      <c r="AG65" s="116"/>
    </row>
    <row r="66" spans="1:33" ht="15.75" customHeight="1">
      <c r="A66" s="253"/>
      <c r="B66" s="45"/>
      <c r="C66" s="45"/>
      <c r="D66" s="45"/>
      <c r="E66" s="233"/>
      <c r="F66" s="234"/>
      <c r="G66" s="234"/>
      <c r="H66" s="234"/>
      <c r="I66" s="235"/>
      <c r="J66" s="45"/>
      <c r="K66" s="242"/>
      <c r="L66" s="243"/>
      <c r="M66" s="243"/>
      <c r="N66" s="243"/>
      <c r="O66" s="244"/>
      <c r="P66" s="19"/>
      <c r="R66" s="116"/>
      <c r="S66" s="116"/>
      <c r="T66" s="53"/>
      <c r="U66" s="119" t="str">
        <f>IF(U62=0,"",IF(U62=1,"tysiąc",IF(AND(U62&gt;1,U62&lt;5),"tysiące","tysięcy")))</f>
        <v/>
      </c>
      <c r="V66" s="119" t="str">
        <f>IF(V62&lt;3,"",IF(OR(V62=3,V62=4),"sta","set"))</f>
        <v/>
      </c>
      <c r="W66" s="119" t="str">
        <f>IF(W62&lt;3,"",IF(OR(W62=3,W62=4),"dzieści","dziesiąt"))</f>
        <v>dziesiąt</v>
      </c>
      <c r="X66" s="119"/>
      <c r="Y66" s="119"/>
      <c r="Z66" s="119" t="str">
        <f>IF(Z62&lt;3,"",IF(OR(Z62=3,Z62=4),"dzieści","dziesiąt"))</f>
        <v>dziesiąt</v>
      </c>
      <c r="AA66" s="119"/>
      <c r="AB66" s="119"/>
      <c r="AC66" s="116"/>
      <c r="AD66" s="116"/>
      <c r="AE66" s="116"/>
      <c r="AF66" s="116"/>
      <c r="AG66" s="116"/>
    </row>
    <row r="67" spans="1:33" ht="15.75" customHeight="1">
      <c r="A67" s="253"/>
      <c r="B67" s="45"/>
      <c r="C67" s="45"/>
      <c r="D67" s="45"/>
      <c r="E67" s="233"/>
      <c r="F67" s="234"/>
      <c r="G67" s="234"/>
      <c r="H67" s="234"/>
      <c r="I67" s="235"/>
      <c r="J67" s="45"/>
      <c r="K67" s="242"/>
      <c r="L67" s="243"/>
      <c r="M67" s="243"/>
      <c r="N67" s="243"/>
      <c r="O67" s="244"/>
      <c r="P67" s="19"/>
      <c r="R67" s="116"/>
      <c r="S67" s="116"/>
      <c r="T67" s="53"/>
      <c r="U67" s="119"/>
      <c r="V67" s="119"/>
      <c r="W67" s="119"/>
      <c r="X67" s="119"/>
      <c r="Y67" s="119"/>
      <c r="Z67" s="119"/>
      <c r="AA67" s="119"/>
      <c r="AB67" s="119"/>
      <c r="AC67" s="116"/>
      <c r="AD67" s="116"/>
      <c r="AE67" s="116"/>
      <c r="AF67" s="116"/>
      <c r="AG67" s="116"/>
    </row>
    <row r="68" spans="1:33" ht="15.75" customHeight="1" thickBot="1">
      <c r="A68" s="253"/>
      <c r="B68" s="45"/>
      <c r="C68" s="45"/>
      <c r="D68" s="45"/>
      <c r="E68" s="236"/>
      <c r="F68" s="237"/>
      <c r="G68" s="237"/>
      <c r="H68" s="237"/>
      <c r="I68" s="238"/>
      <c r="J68" s="45"/>
      <c r="K68" s="245"/>
      <c r="L68" s="246"/>
      <c r="M68" s="246"/>
      <c r="N68" s="246"/>
      <c r="O68" s="247"/>
      <c r="P68" s="19"/>
      <c r="R68" s="116"/>
      <c r="S68" s="116"/>
      <c r="T68" s="53"/>
      <c r="U68" s="119"/>
      <c r="V68" s="119"/>
      <c r="W68" s="119"/>
      <c r="X68" s="119"/>
      <c r="Y68" s="119"/>
      <c r="Z68" s="119"/>
      <c r="AA68" s="119"/>
      <c r="AB68" s="119"/>
      <c r="AC68" s="116"/>
      <c r="AD68" s="116"/>
      <c r="AE68" s="116"/>
      <c r="AF68" s="116"/>
      <c r="AG68" s="116"/>
    </row>
    <row r="69" spans="1:33" ht="15.75" customHeight="1" thickBot="1">
      <c r="A69" s="253"/>
      <c r="B69" s="45"/>
      <c r="C69" s="45"/>
      <c r="D69" s="45"/>
      <c r="E69" s="454" t="s">
        <v>62</v>
      </c>
      <c r="F69" s="455"/>
      <c r="G69" s="455"/>
      <c r="H69" s="455"/>
      <c r="I69" s="455"/>
      <c r="J69" s="455"/>
      <c r="K69" s="455"/>
      <c r="L69" s="455"/>
      <c r="M69" s="455"/>
      <c r="N69" s="455"/>
      <c r="O69" s="456"/>
      <c r="P69" s="19"/>
      <c r="R69" s="116"/>
      <c r="S69" s="116"/>
      <c r="U69" s="124" t="s">
        <v>102</v>
      </c>
      <c r="V69" s="119"/>
      <c r="W69" s="119"/>
      <c r="X69" s="120" t="str">
        <f>IF(INT(T62)&gt;0,IF(OR(AND(Y62&gt;10,Y62&lt;22),Y62=31,Y62=41,Y62=51,Y62=61,Y62=71,Y62=81,Y62=91),"złotych",IF(X62=1,"złoty",IF(AND(X62&gt;1,X62&lt;5),"złote",IF(OR(X62=0,X62&gt;4),"złotych")))),"")</f>
        <v>złotych</v>
      </c>
      <c r="Y69" s="120"/>
      <c r="Z69" s="119"/>
      <c r="AA69" s="120" t="str">
        <f>IF(T62-INT(T62)&gt;0,IF(OR(AND(AB62&gt;10,AB62&lt;22),AB62=31,AB62=41,AB62=51,AB62=61,AB62=71,AB62=81,AB62=91),"groszy",IF(AA62=1,"grosz",IF(AND(AA62&gt;1,AA62&lt;5),"grosze",IF(OR(AA62=0,AA62&gt;4),"groszy")))),"")</f>
        <v>grosze</v>
      </c>
      <c r="AB69" s="119"/>
      <c r="AC69" s="116"/>
      <c r="AD69" s="116"/>
      <c r="AE69" s="116"/>
      <c r="AF69" s="116"/>
      <c r="AG69" s="116"/>
    </row>
    <row r="70" spans="1:33" ht="15.75" customHeight="1" thickBot="1">
      <c r="A70" s="253"/>
      <c r="B70" s="45"/>
      <c r="C70" s="45"/>
      <c r="D70" s="45"/>
      <c r="E70" s="45"/>
      <c r="F70" s="45"/>
      <c r="G70" s="45"/>
      <c r="H70" s="45"/>
      <c r="I70" s="311" t="s">
        <v>61</v>
      </c>
      <c r="J70" s="312"/>
      <c r="K70" s="271" t="s">
        <v>58</v>
      </c>
      <c r="L70" s="272"/>
      <c r="M70" s="272"/>
      <c r="N70" s="272"/>
      <c r="O70" s="273"/>
      <c r="P70" s="19"/>
      <c r="R70" s="116"/>
      <c r="S70" s="116"/>
      <c r="T70" s="125" t="str">
        <f>U65&amp;" "&amp;U66&amp;" "&amp;V65&amp;V66&amp;" "&amp;W65&amp;W66&amp;" "&amp;X65&amp;Y65&amp;" "&amp;X69&amp;" "&amp;Z65&amp;Z66&amp;" "&amp;AA65&amp;AB65&amp; " "&amp;AA69</f>
        <v xml:space="preserve">  sto osiemdziesiąt jeden złotych dziewięćdziesiąt trzy grosze</v>
      </c>
      <c r="U70" s="56"/>
      <c r="V70" s="56"/>
      <c r="W70" s="56"/>
      <c r="X70" s="56"/>
      <c r="Y70" s="56"/>
      <c r="Z70" s="56"/>
      <c r="AA70" s="56"/>
      <c r="AB70" s="56"/>
      <c r="AC70" s="116"/>
      <c r="AD70" s="116"/>
      <c r="AE70" s="116"/>
      <c r="AF70" s="116"/>
      <c r="AG70" s="116"/>
    </row>
    <row r="71" spans="1:33" ht="15.75" customHeight="1">
      <c r="A71" s="253"/>
      <c r="B71" s="45"/>
      <c r="C71" s="45"/>
      <c r="D71" s="45"/>
      <c r="E71" s="45"/>
      <c r="F71" s="45"/>
      <c r="G71" s="45"/>
      <c r="H71" s="45"/>
      <c r="I71" s="45"/>
      <c r="J71" s="45"/>
      <c r="K71" s="274"/>
      <c r="L71" s="275"/>
      <c r="M71" s="275"/>
      <c r="N71" s="275"/>
      <c r="O71" s="276"/>
      <c r="P71" s="19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16"/>
      <c r="AF71" s="116"/>
      <c r="AG71" s="116"/>
    </row>
    <row r="72" spans="1:33" ht="15.75" customHeight="1" thickBot="1">
      <c r="A72" s="253"/>
      <c r="B72" s="45"/>
      <c r="C72" s="45"/>
      <c r="D72" s="45"/>
      <c r="E72" s="45"/>
      <c r="F72" s="45"/>
      <c r="G72" s="45"/>
      <c r="H72" s="45"/>
      <c r="I72" s="45"/>
      <c r="J72" s="45"/>
      <c r="K72" s="209" t="s">
        <v>49</v>
      </c>
      <c r="L72" s="210"/>
      <c r="M72" s="210"/>
      <c r="N72" s="210"/>
      <c r="O72" s="211"/>
      <c r="P72" s="19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16"/>
    </row>
    <row r="73" spans="1:33" ht="15" customHeight="1" thickBot="1">
      <c r="A73" s="254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4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</row>
    <row r="74" spans="1:33" ht="20.100000000000001" customHeight="1">
      <c r="A74" s="136"/>
      <c r="B74" s="197" t="s">
        <v>114</v>
      </c>
      <c r="C74" s="197"/>
      <c r="D74" s="197"/>
      <c r="E74" s="197"/>
      <c r="F74" s="197"/>
      <c r="G74" s="197"/>
      <c r="H74" s="197"/>
      <c r="I74" s="197"/>
      <c r="J74" s="197"/>
      <c r="K74" s="197"/>
      <c r="L74" s="197"/>
      <c r="M74" s="197"/>
      <c r="N74" s="197"/>
      <c r="O74" s="197"/>
      <c r="P74" s="198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116"/>
      <c r="AE74" s="116"/>
      <c r="AF74" s="116"/>
      <c r="AG74" s="116"/>
    </row>
    <row r="75" spans="1:33" ht="20.100000000000001" customHeight="1">
      <c r="A75" s="137"/>
      <c r="B75" s="199"/>
      <c r="C75" s="199"/>
      <c r="D75" s="199"/>
      <c r="E75" s="199"/>
      <c r="F75" s="199"/>
      <c r="G75" s="199"/>
      <c r="H75" s="199"/>
      <c r="I75" s="199"/>
      <c r="J75" s="199"/>
      <c r="K75" s="199"/>
      <c r="L75" s="199"/>
      <c r="M75" s="199"/>
      <c r="N75" s="199"/>
      <c r="O75" s="199"/>
      <c r="P75" s="200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116"/>
      <c r="AE75" s="116"/>
      <c r="AF75" s="116"/>
      <c r="AG75" s="116"/>
    </row>
    <row r="76" spans="1:33" ht="20.100000000000001" customHeight="1">
      <c r="A76" s="137"/>
      <c r="B76" s="199"/>
      <c r="C76" s="199"/>
      <c r="D76" s="199"/>
      <c r="E76" s="199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P76" s="200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116"/>
      <c r="AE76" s="116"/>
      <c r="AF76" s="116"/>
      <c r="AG76" s="116"/>
    </row>
    <row r="77" spans="1:33" ht="20.100000000000001" customHeight="1">
      <c r="A77" s="131"/>
      <c r="B77" s="132"/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3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116"/>
      <c r="AG77" s="116"/>
    </row>
    <row r="78" spans="1:33" ht="16.5" thickBot="1">
      <c r="A78" s="26"/>
      <c r="B78" s="138" t="s">
        <v>115</v>
      </c>
      <c r="C78" s="201" t="str">
        <f>E10</f>
        <v>kowal</v>
      </c>
      <c r="D78" s="201"/>
      <c r="E78" s="201"/>
      <c r="F78" s="201"/>
      <c r="G78" s="201" t="str">
        <f>L10</f>
        <v>jan</v>
      </c>
      <c r="H78" s="201"/>
      <c r="I78" s="201"/>
      <c r="J78" s="135"/>
      <c r="K78" s="135"/>
      <c r="L78" s="135"/>
      <c r="M78" s="49"/>
      <c r="N78" s="49"/>
      <c r="O78" s="49"/>
      <c r="P78" s="27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</row>
    <row r="79" spans="1:33" ht="14.25" customHeight="1">
      <c r="A79" s="139"/>
      <c r="B79" s="202" t="s">
        <v>116</v>
      </c>
      <c r="C79" s="202"/>
      <c r="D79" s="202"/>
      <c r="E79" s="202"/>
      <c r="F79" s="202"/>
      <c r="G79" s="202"/>
      <c r="H79" s="202"/>
      <c r="I79" s="202"/>
      <c r="J79" s="140"/>
      <c r="K79" s="203" t="s">
        <v>49</v>
      </c>
      <c r="L79" s="204"/>
      <c r="M79" s="204"/>
      <c r="N79" s="204"/>
      <c r="O79" s="205"/>
      <c r="P79" s="141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</row>
    <row r="80" spans="1:33" ht="14.25" customHeight="1">
      <c r="A80" s="139"/>
      <c r="B80" s="202"/>
      <c r="C80" s="202"/>
      <c r="D80" s="202"/>
      <c r="E80" s="202"/>
      <c r="F80" s="202"/>
      <c r="G80" s="202"/>
      <c r="H80" s="202"/>
      <c r="I80" s="202"/>
      <c r="J80" s="140"/>
      <c r="K80" s="206"/>
      <c r="L80" s="207"/>
      <c r="M80" s="207"/>
      <c r="N80" s="207"/>
      <c r="O80" s="208"/>
      <c r="P80" s="142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</row>
    <row r="81" spans="1:153" ht="14.25" customHeight="1">
      <c r="A81" s="139"/>
      <c r="B81" s="202"/>
      <c r="C81" s="202"/>
      <c r="D81" s="202"/>
      <c r="E81" s="202"/>
      <c r="F81" s="202"/>
      <c r="G81" s="202"/>
      <c r="H81" s="202"/>
      <c r="I81" s="202"/>
      <c r="J81" s="45"/>
      <c r="K81" s="206"/>
      <c r="L81" s="207"/>
      <c r="M81" s="207"/>
      <c r="N81" s="207"/>
      <c r="O81" s="208"/>
      <c r="P81" s="143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</row>
    <row r="82" spans="1:153" ht="18" customHeight="1">
      <c r="A82" s="139"/>
      <c r="B82" s="202"/>
      <c r="C82" s="202"/>
      <c r="D82" s="202"/>
      <c r="E82" s="202"/>
      <c r="F82" s="202"/>
      <c r="G82" s="202"/>
      <c r="H82" s="202"/>
      <c r="I82" s="202"/>
      <c r="J82" s="45"/>
      <c r="K82" s="206"/>
      <c r="L82" s="207"/>
      <c r="M82" s="207"/>
      <c r="N82" s="207"/>
      <c r="O82" s="208"/>
      <c r="P82" s="143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</row>
    <row r="83" spans="1:153" ht="15.75" thickBot="1">
      <c r="A83" s="139"/>
      <c r="B83" s="202"/>
      <c r="C83" s="202"/>
      <c r="D83" s="202"/>
      <c r="E83" s="202"/>
      <c r="F83" s="202"/>
      <c r="G83" s="202"/>
      <c r="H83" s="202"/>
      <c r="I83" s="202"/>
      <c r="J83" s="45"/>
      <c r="K83" s="209"/>
      <c r="L83" s="210"/>
      <c r="M83" s="210"/>
      <c r="N83" s="210"/>
      <c r="O83" s="211"/>
      <c r="P83" s="143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</row>
    <row r="84" spans="1:153">
      <c r="A84" s="2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19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</row>
    <row r="85" spans="1:153" ht="15.75">
      <c r="A85" s="212" t="s">
        <v>45</v>
      </c>
      <c r="B85" s="213"/>
      <c r="C85" s="213"/>
      <c r="D85" s="213"/>
      <c r="E85" s="213"/>
      <c r="F85" s="213"/>
      <c r="G85" s="213"/>
      <c r="H85" s="213"/>
      <c r="I85" s="213"/>
      <c r="J85" s="213"/>
      <c r="K85" s="213"/>
      <c r="L85" s="213"/>
      <c r="M85" s="213"/>
      <c r="N85" s="213"/>
      <c r="O85" s="213"/>
      <c r="P85" s="214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</row>
    <row r="86" spans="1:153" ht="12.75" customHeight="1">
      <c r="A86" s="2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19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</row>
    <row r="87" spans="1:153" ht="16.5" customHeight="1">
      <c r="A87" s="26"/>
      <c r="B87" s="126" t="s">
        <v>115</v>
      </c>
      <c r="C87" s="201" t="str">
        <f>E10</f>
        <v>kowal</v>
      </c>
      <c r="D87" s="201"/>
      <c r="E87" s="201"/>
      <c r="F87" s="201"/>
      <c r="G87" s="201" t="str">
        <f>L10</f>
        <v>jan</v>
      </c>
      <c r="H87" s="201"/>
      <c r="I87" s="201"/>
      <c r="J87" s="183" t="s">
        <v>117</v>
      </c>
      <c r="K87" s="183"/>
      <c r="L87" s="183"/>
      <c r="M87" s="183"/>
      <c r="N87" s="183"/>
      <c r="O87" s="183"/>
      <c r="P87" s="184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</row>
    <row r="88" spans="1:153">
      <c r="A88" s="25"/>
      <c r="B88" s="183" t="s">
        <v>118</v>
      </c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  <c r="O88" s="183"/>
      <c r="P88" s="184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</row>
    <row r="89" spans="1:153" s="9" customFormat="1" ht="12" customHeight="1">
      <c r="A89" s="144"/>
      <c r="B89" s="183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4"/>
      <c r="Q89" s="1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116"/>
      <c r="AE89" s="116"/>
      <c r="AF89" s="116"/>
      <c r="AG89" s="116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</row>
    <row r="90" spans="1:153" ht="19.5" customHeight="1">
      <c r="A90" s="144"/>
      <c r="B90" s="183"/>
      <c r="C90" s="183"/>
      <c r="D90" s="183"/>
      <c r="E90" s="183"/>
      <c r="F90" s="183"/>
      <c r="G90" s="183"/>
      <c r="H90" s="183"/>
      <c r="I90" s="183"/>
      <c r="J90" s="183"/>
      <c r="K90" s="183"/>
      <c r="L90" s="183"/>
      <c r="M90" s="183"/>
      <c r="N90" s="183"/>
      <c r="O90" s="183"/>
      <c r="P90" s="184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116"/>
      <c r="AE90" s="116"/>
      <c r="AF90" s="116"/>
      <c r="AG90" s="116"/>
    </row>
    <row r="91" spans="1:153" ht="12.75" customHeight="1">
      <c r="A91" s="25"/>
      <c r="B91" s="185" t="s">
        <v>46</v>
      </c>
      <c r="C91" s="185"/>
      <c r="D91" s="185"/>
      <c r="E91" s="185"/>
      <c r="F91" s="185"/>
      <c r="G91" s="185"/>
      <c r="H91" s="185"/>
      <c r="I91" s="185"/>
      <c r="J91" s="185"/>
      <c r="K91" s="185"/>
      <c r="L91" s="185"/>
      <c r="M91" s="185"/>
      <c r="N91" s="185"/>
      <c r="O91" s="185"/>
      <c r="P91" s="18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</row>
    <row r="92" spans="1:153" ht="17.25" customHeight="1">
      <c r="A92" s="25"/>
      <c r="B92" s="185" t="s">
        <v>47</v>
      </c>
      <c r="C92" s="185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5"/>
      <c r="O92" s="185"/>
      <c r="P92" s="18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</row>
    <row r="93" spans="1:153" s="29" customFormat="1" ht="15">
      <c r="A93" s="25"/>
      <c r="B93" s="49"/>
      <c r="C93" s="49"/>
      <c r="D93" s="49"/>
      <c r="E93" s="49"/>
      <c r="F93" s="45"/>
      <c r="G93" s="45"/>
      <c r="H93" s="45"/>
      <c r="I93" s="45"/>
      <c r="J93" s="45"/>
      <c r="K93" s="49"/>
      <c r="L93" s="49"/>
      <c r="M93" s="49"/>
      <c r="N93" s="49"/>
      <c r="O93" s="49"/>
      <c r="P93" s="27"/>
      <c r="Q93" s="28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</row>
    <row r="94" spans="1:153" s="29" customFormat="1" ht="12.75" customHeight="1">
      <c r="A94" s="144"/>
      <c r="B94" s="183" t="s">
        <v>48</v>
      </c>
      <c r="C94" s="187"/>
      <c r="D94" s="187"/>
      <c r="E94" s="187"/>
      <c r="F94" s="187"/>
      <c r="G94" s="187"/>
      <c r="H94" s="187"/>
      <c r="I94" s="187"/>
      <c r="J94" s="187"/>
      <c r="K94" s="187"/>
      <c r="L94" s="187"/>
      <c r="M94" s="187"/>
      <c r="N94" s="187"/>
      <c r="O94" s="187"/>
      <c r="P94" s="188"/>
      <c r="Q94" s="28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</row>
    <row r="95" spans="1:153" s="29" customFormat="1" ht="23.25" customHeight="1">
      <c r="A95" s="144"/>
      <c r="B95" s="187"/>
      <c r="C95" s="187"/>
      <c r="D95" s="187"/>
      <c r="E95" s="187"/>
      <c r="F95" s="187"/>
      <c r="G95" s="187"/>
      <c r="H95" s="187"/>
      <c r="I95" s="187"/>
      <c r="J95" s="187"/>
      <c r="K95" s="187"/>
      <c r="L95" s="187"/>
      <c r="M95" s="187"/>
      <c r="N95" s="187"/>
      <c r="O95" s="187"/>
      <c r="P95" s="188"/>
      <c r="Q95" s="28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</row>
    <row r="96" spans="1:153" s="29" customFormat="1" ht="15">
      <c r="A96" s="30"/>
      <c r="B96" s="189" t="s">
        <v>119</v>
      </c>
      <c r="C96" s="189"/>
      <c r="D96" s="189"/>
      <c r="E96" s="189"/>
      <c r="F96" s="189"/>
      <c r="G96" s="189"/>
      <c r="H96" s="189"/>
      <c r="I96" s="189"/>
      <c r="J96" s="189"/>
      <c r="K96" s="189"/>
      <c r="L96" s="189"/>
      <c r="M96" s="189"/>
      <c r="N96" s="189"/>
      <c r="O96" s="189"/>
      <c r="P96" s="190"/>
      <c r="Q96" s="28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</row>
    <row r="97" spans="1:33" ht="13.5" customHeight="1">
      <c r="A97" s="30"/>
      <c r="B97" s="183" t="s">
        <v>120</v>
      </c>
      <c r="C97" s="183"/>
      <c r="D97" s="183"/>
      <c r="E97" s="183"/>
      <c r="F97" s="183"/>
      <c r="G97" s="183"/>
      <c r="H97" s="183"/>
      <c r="I97" s="183"/>
      <c r="J97" s="183"/>
      <c r="K97" s="183"/>
      <c r="L97" s="183"/>
      <c r="M97" s="183"/>
      <c r="N97" s="183"/>
      <c r="O97" s="183"/>
      <c r="P97" s="184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6"/>
      <c r="AG97" s="116"/>
    </row>
    <row r="98" spans="1:33" ht="13.5" customHeight="1">
      <c r="A98" s="30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183"/>
      <c r="O98" s="183"/>
      <c r="P98" s="184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</row>
    <row r="99" spans="1:33" ht="13.5" customHeight="1">
      <c r="A99" s="30"/>
      <c r="B99" s="183" t="s">
        <v>121</v>
      </c>
      <c r="C99" s="183"/>
      <c r="D99" s="183"/>
      <c r="E99" s="183"/>
      <c r="F99" s="183"/>
      <c r="G99" s="183"/>
      <c r="H99" s="183"/>
      <c r="I99" s="183"/>
      <c r="J99" s="183"/>
      <c r="K99" s="183"/>
      <c r="L99" s="183"/>
      <c r="M99" s="183"/>
      <c r="N99" s="183"/>
      <c r="O99" s="183"/>
      <c r="P99" s="184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6"/>
      <c r="AG99" s="116"/>
    </row>
    <row r="100" spans="1:33" ht="12.75" customHeight="1">
      <c r="A100" s="30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4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</row>
    <row r="101" spans="1:33" ht="13.5" customHeight="1">
      <c r="A101" s="145"/>
      <c r="B101" s="191" t="s">
        <v>122</v>
      </c>
      <c r="C101" s="191"/>
      <c r="D101" s="191"/>
      <c r="E101" s="191"/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92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6"/>
    </row>
    <row r="102" spans="1:33" ht="13.5" customHeight="1">
      <c r="A102" s="30"/>
      <c r="B102" s="193" t="s">
        <v>123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4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</row>
    <row r="103" spans="1:33" ht="13.5" customHeight="1">
      <c r="A103" s="30"/>
      <c r="B103" s="193"/>
      <c r="C103" s="193"/>
      <c r="D103" s="193"/>
      <c r="E103" s="193"/>
      <c r="F103" s="193"/>
      <c r="G103" s="193"/>
      <c r="H103" s="193"/>
      <c r="I103" s="193"/>
      <c r="J103" s="193"/>
      <c r="K103" s="193"/>
      <c r="L103" s="193"/>
      <c r="M103" s="193"/>
      <c r="N103" s="193"/>
      <c r="O103" s="193"/>
      <c r="P103" s="194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116"/>
      <c r="AE103" s="116"/>
      <c r="AF103" s="116"/>
      <c r="AG103" s="116"/>
    </row>
    <row r="104" spans="1:33" ht="12.75" customHeight="1" thickBot="1">
      <c r="A104" s="2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19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116"/>
      <c r="AE104" s="116"/>
      <c r="AF104" s="116"/>
      <c r="AG104" s="116"/>
    </row>
    <row r="105" spans="1:33" ht="12.75" customHeight="1">
      <c r="A105" s="30"/>
      <c r="B105" s="50"/>
      <c r="C105" s="50"/>
      <c r="D105" s="50"/>
      <c r="E105" s="50"/>
      <c r="F105" s="50"/>
      <c r="G105" s="50"/>
      <c r="H105" s="50"/>
      <c r="I105" s="50"/>
      <c r="J105" s="239" t="s">
        <v>49</v>
      </c>
      <c r="K105" s="240"/>
      <c r="L105" s="240"/>
      <c r="M105" s="240"/>
      <c r="N105" s="240"/>
      <c r="O105" s="241"/>
      <c r="P105" s="31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</row>
    <row r="106" spans="1:33" ht="15">
      <c r="A106" s="30"/>
      <c r="B106" s="50"/>
      <c r="C106" s="50"/>
      <c r="D106" s="50"/>
      <c r="E106" s="50"/>
      <c r="F106" s="50"/>
      <c r="G106" s="50"/>
      <c r="H106" s="50"/>
      <c r="I106" s="50"/>
      <c r="J106" s="242"/>
      <c r="K106" s="243"/>
      <c r="L106" s="243"/>
      <c r="M106" s="243"/>
      <c r="N106" s="243"/>
      <c r="O106" s="244"/>
      <c r="P106" s="31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</row>
    <row r="107" spans="1:33" ht="15" customHeight="1">
      <c r="A107" s="30"/>
      <c r="B107" s="50"/>
      <c r="C107" s="50"/>
      <c r="D107" s="50"/>
      <c r="E107" s="50"/>
      <c r="F107" s="50"/>
      <c r="G107" s="50"/>
      <c r="H107" s="50"/>
      <c r="I107" s="50"/>
      <c r="J107" s="242"/>
      <c r="K107" s="243"/>
      <c r="L107" s="243"/>
      <c r="M107" s="243"/>
      <c r="N107" s="243"/>
      <c r="O107" s="244"/>
      <c r="P107" s="31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116"/>
      <c r="AE107" s="116"/>
      <c r="AF107" s="116"/>
      <c r="AG107" s="116"/>
    </row>
    <row r="108" spans="1:33" ht="15" customHeight="1">
      <c r="A108" s="32"/>
      <c r="B108" s="49"/>
      <c r="C108" s="49"/>
      <c r="D108" s="45"/>
      <c r="E108" s="45"/>
      <c r="F108" s="45"/>
      <c r="G108" s="45"/>
      <c r="H108" s="45"/>
      <c r="I108" s="49"/>
      <c r="J108" s="242"/>
      <c r="K108" s="243"/>
      <c r="L108" s="243"/>
      <c r="M108" s="243"/>
      <c r="N108" s="243"/>
      <c r="O108" s="244"/>
      <c r="P108" s="27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116"/>
      <c r="AE108" s="116"/>
      <c r="AF108" s="116"/>
      <c r="AG108" s="116"/>
    </row>
    <row r="109" spans="1:33" ht="18.75">
      <c r="A109" s="32"/>
      <c r="B109" s="49"/>
      <c r="C109" s="45"/>
      <c r="D109" s="45"/>
      <c r="E109" s="300" t="str">
        <f>P21</f>
        <v>x</v>
      </c>
      <c r="F109" s="301"/>
      <c r="G109" s="301"/>
      <c r="H109" s="301"/>
      <c r="I109" s="302"/>
      <c r="J109" s="242"/>
      <c r="K109" s="243"/>
      <c r="L109" s="243"/>
      <c r="M109" s="243"/>
      <c r="N109" s="243"/>
      <c r="O109" s="244"/>
      <c r="P109" s="27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  <c r="AF109" s="116"/>
      <c r="AG109" s="116"/>
    </row>
    <row r="110" spans="1:33" ht="15.75" thickBot="1">
      <c r="A110" s="32"/>
      <c r="B110" s="49"/>
      <c r="C110" s="45"/>
      <c r="D110" s="45"/>
      <c r="E110" s="303" t="s">
        <v>50</v>
      </c>
      <c r="F110" s="303"/>
      <c r="G110" s="303"/>
      <c r="H110" s="303"/>
      <c r="I110" s="303"/>
      <c r="J110" s="245"/>
      <c r="K110" s="246"/>
      <c r="L110" s="246"/>
      <c r="M110" s="246"/>
      <c r="N110" s="246"/>
      <c r="O110" s="247"/>
      <c r="P110" s="27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</row>
    <row r="111" spans="1:33" ht="15" customHeight="1" thickBot="1">
      <c r="A111" s="32"/>
      <c r="B111" s="49"/>
      <c r="C111" s="45"/>
      <c r="D111" s="49"/>
      <c r="E111" s="49"/>
      <c r="F111" s="49"/>
      <c r="G111" s="49"/>
      <c r="H111" s="49"/>
      <c r="I111" s="49"/>
      <c r="J111" s="45"/>
      <c r="K111" s="45"/>
      <c r="L111" s="45"/>
      <c r="M111" s="45"/>
      <c r="N111" s="45"/>
      <c r="O111" s="45"/>
      <c r="P111" s="27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116"/>
      <c r="AE111" s="116"/>
      <c r="AF111" s="116"/>
      <c r="AG111" s="116"/>
    </row>
    <row r="112" spans="1:33" ht="15" customHeight="1">
      <c r="A112" s="32"/>
      <c r="B112" s="49"/>
      <c r="C112" s="45"/>
      <c r="D112" s="49"/>
      <c r="E112" s="294" t="s">
        <v>51</v>
      </c>
      <c r="F112" s="295"/>
      <c r="G112" s="295"/>
      <c r="H112" s="295"/>
      <c r="I112" s="295"/>
      <c r="J112" s="295"/>
      <c r="K112" s="295"/>
      <c r="L112" s="295"/>
      <c r="M112" s="295"/>
      <c r="N112" s="295"/>
      <c r="O112" s="296"/>
      <c r="P112" s="27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116"/>
      <c r="AE112" s="116"/>
      <c r="AF112" s="116"/>
      <c r="AG112" s="116"/>
    </row>
    <row r="113" spans="1:33" ht="15" customHeight="1" thickBot="1">
      <c r="A113" s="32"/>
      <c r="B113" s="45"/>
      <c r="C113" s="45"/>
      <c r="D113" s="45"/>
      <c r="E113" s="297"/>
      <c r="F113" s="298"/>
      <c r="G113" s="298"/>
      <c r="H113" s="298"/>
      <c r="I113" s="298"/>
      <c r="J113" s="298"/>
      <c r="K113" s="298"/>
      <c r="L113" s="298"/>
      <c r="M113" s="298"/>
      <c r="N113" s="298"/>
      <c r="O113" s="299"/>
      <c r="P113" s="27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</row>
    <row r="114" spans="1:33" ht="15" customHeight="1" thickBot="1">
      <c r="A114" s="25"/>
      <c r="B114" s="45"/>
      <c r="C114" s="45"/>
      <c r="D114" s="45"/>
      <c r="E114" s="33" t="s">
        <v>52</v>
      </c>
      <c r="F114" s="286" t="s">
        <v>53</v>
      </c>
      <c r="G114" s="287"/>
      <c r="H114" s="288" t="s">
        <v>84</v>
      </c>
      <c r="I114" s="289"/>
      <c r="J114" s="289"/>
      <c r="K114" s="289"/>
      <c r="L114" s="290"/>
      <c r="M114" s="291" t="s">
        <v>54</v>
      </c>
      <c r="N114" s="292"/>
      <c r="O114" s="293"/>
      <c r="P114" s="27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</row>
    <row r="115" spans="1:33" ht="15" customHeight="1">
      <c r="A115" s="25"/>
      <c r="B115" s="45"/>
      <c r="C115" s="45"/>
      <c r="D115" s="45"/>
      <c r="E115" s="34">
        <v>1</v>
      </c>
      <c r="F115" s="280"/>
      <c r="G115" s="280"/>
      <c r="H115" s="281"/>
      <c r="I115" s="282"/>
      <c r="J115" s="282"/>
      <c r="K115" s="282"/>
      <c r="L115" s="283"/>
      <c r="M115" s="284"/>
      <c r="N115" s="284"/>
      <c r="O115" s="285"/>
      <c r="P115" s="19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</row>
    <row r="116" spans="1:33" ht="15" customHeight="1">
      <c r="A116" s="25"/>
      <c r="B116" s="45"/>
      <c r="C116" s="45"/>
      <c r="D116" s="45"/>
      <c r="E116" s="35">
        <v>2</v>
      </c>
      <c r="F116" s="179"/>
      <c r="G116" s="179"/>
      <c r="H116" s="180"/>
      <c r="I116" s="181"/>
      <c r="J116" s="181"/>
      <c r="K116" s="181"/>
      <c r="L116" s="182"/>
      <c r="M116" s="160"/>
      <c r="N116" s="160"/>
      <c r="O116" s="161"/>
      <c r="P116" s="19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</row>
    <row r="117" spans="1:33" ht="15" customHeight="1">
      <c r="A117" s="25"/>
      <c r="B117" s="45"/>
      <c r="C117" s="45"/>
      <c r="D117" s="45"/>
      <c r="E117" s="35">
        <v>3</v>
      </c>
      <c r="F117" s="179"/>
      <c r="G117" s="179"/>
      <c r="H117" s="180"/>
      <c r="I117" s="181"/>
      <c r="J117" s="181"/>
      <c r="K117" s="181"/>
      <c r="L117" s="182"/>
      <c r="M117" s="160"/>
      <c r="N117" s="160"/>
      <c r="O117" s="161"/>
      <c r="P117" s="27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116"/>
      <c r="AE117" s="116"/>
      <c r="AF117" s="116"/>
      <c r="AG117" s="116"/>
    </row>
    <row r="118" spans="1:33" ht="15" customHeight="1">
      <c r="A118" s="25"/>
      <c r="B118" s="45"/>
      <c r="C118" s="45"/>
      <c r="D118" s="45"/>
      <c r="E118" s="35">
        <v>4</v>
      </c>
      <c r="F118" s="179"/>
      <c r="G118" s="179"/>
      <c r="H118" s="180"/>
      <c r="I118" s="181"/>
      <c r="J118" s="181"/>
      <c r="K118" s="181"/>
      <c r="L118" s="182"/>
      <c r="M118" s="160"/>
      <c r="N118" s="160"/>
      <c r="O118" s="161"/>
      <c r="P118" s="27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</row>
    <row r="119" spans="1:33" ht="15" customHeight="1">
      <c r="A119" s="25"/>
      <c r="B119" s="45"/>
      <c r="C119" s="45"/>
      <c r="D119" s="45"/>
      <c r="E119" s="35">
        <v>5</v>
      </c>
      <c r="F119" s="179"/>
      <c r="G119" s="179"/>
      <c r="H119" s="180"/>
      <c r="I119" s="181"/>
      <c r="J119" s="181"/>
      <c r="K119" s="181"/>
      <c r="L119" s="182"/>
      <c r="M119" s="160"/>
      <c r="N119" s="160"/>
      <c r="O119" s="161"/>
      <c r="P119" s="19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116"/>
      <c r="AE119" s="116"/>
      <c r="AF119" s="116"/>
      <c r="AG119" s="116"/>
    </row>
    <row r="120" spans="1:33" ht="15" customHeight="1">
      <c r="A120" s="25"/>
      <c r="B120" s="45"/>
      <c r="C120" s="45"/>
      <c r="D120" s="45"/>
      <c r="E120" s="35">
        <v>6</v>
      </c>
      <c r="F120" s="179"/>
      <c r="G120" s="179"/>
      <c r="H120" s="180"/>
      <c r="I120" s="181"/>
      <c r="J120" s="181"/>
      <c r="K120" s="181"/>
      <c r="L120" s="182"/>
      <c r="M120" s="160"/>
      <c r="N120" s="160"/>
      <c r="O120" s="161"/>
      <c r="P120" s="19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  <c r="AF120" s="116"/>
      <c r="AG120" s="116"/>
    </row>
    <row r="121" spans="1:33" ht="15" customHeight="1">
      <c r="A121" s="25"/>
      <c r="B121" s="45"/>
      <c r="C121" s="45"/>
      <c r="D121" s="45"/>
      <c r="E121" s="35">
        <v>7</v>
      </c>
      <c r="F121" s="179"/>
      <c r="G121" s="179"/>
      <c r="H121" s="180"/>
      <c r="I121" s="181"/>
      <c r="J121" s="181"/>
      <c r="K121" s="181"/>
      <c r="L121" s="182"/>
      <c r="M121" s="160"/>
      <c r="N121" s="160"/>
      <c r="O121" s="161"/>
      <c r="P121" s="19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116"/>
      <c r="AE121" s="116"/>
      <c r="AF121" s="116"/>
      <c r="AG121" s="116"/>
    </row>
    <row r="122" spans="1:33" ht="15" customHeight="1">
      <c r="A122" s="25"/>
      <c r="B122" s="45"/>
      <c r="C122" s="45"/>
      <c r="D122" s="45"/>
      <c r="E122" s="35">
        <v>8</v>
      </c>
      <c r="F122" s="179"/>
      <c r="G122" s="179"/>
      <c r="H122" s="180"/>
      <c r="I122" s="181"/>
      <c r="J122" s="181"/>
      <c r="K122" s="181"/>
      <c r="L122" s="182"/>
      <c r="M122" s="160"/>
      <c r="N122" s="160"/>
      <c r="O122" s="161"/>
      <c r="P122" s="19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</row>
    <row r="123" spans="1:33" ht="15" customHeight="1">
      <c r="A123" s="25"/>
      <c r="B123" s="45"/>
      <c r="C123" s="45"/>
      <c r="D123" s="45"/>
      <c r="E123" s="35">
        <v>9</v>
      </c>
      <c r="F123" s="179"/>
      <c r="G123" s="179"/>
      <c r="H123" s="180"/>
      <c r="I123" s="181"/>
      <c r="J123" s="181"/>
      <c r="K123" s="181"/>
      <c r="L123" s="182"/>
      <c r="M123" s="160"/>
      <c r="N123" s="160"/>
      <c r="O123" s="161"/>
      <c r="P123" s="19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</row>
    <row r="124" spans="1:33" ht="15" customHeight="1">
      <c r="A124" s="25"/>
      <c r="B124" s="45"/>
      <c r="C124" s="45"/>
      <c r="D124" s="45"/>
      <c r="E124" s="35">
        <v>10</v>
      </c>
      <c r="F124" s="179"/>
      <c r="G124" s="179"/>
      <c r="H124" s="180"/>
      <c r="I124" s="181"/>
      <c r="J124" s="181"/>
      <c r="K124" s="181"/>
      <c r="L124" s="182"/>
      <c r="M124" s="160"/>
      <c r="N124" s="160"/>
      <c r="O124" s="161"/>
      <c r="P124" s="19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</row>
    <row r="125" spans="1:33" ht="15" customHeight="1">
      <c r="A125" s="25"/>
      <c r="B125" s="45"/>
      <c r="C125" s="45"/>
      <c r="D125" s="45"/>
      <c r="E125" s="35">
        <v>11</v>
      </c>
      <c r="F125" s="179"/>
      <c r="G125" s="179"/>
      <c r="H125" s="180"/>
      <c r="I125" s="181"/>
      <c r="J125" s="181"/>
      <c r="K125" s="181"/>
      <c r="L125" s="182"/>
      <c r="M125" s="160"/>
      <c r="N125" s="160"/>
      <c r="O125" s="161"/>
      <c r="P125" s="19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</row>
    <row r="126" spans="1:33" ht="15" customHeight="1">
      <c r="A126" s="25"/>
      <c r="B126" s="45"/>
      <c r="C126" s="45"/>
      <c r="D126" s="45"/>
      <c r="E126" s="35">
        <v>12</v>
      </c>
      <c r="F126" s="179"/>
      <c r="G126" s="179"/>
      <c r="H126" s="180"/>
      <c r="I126" s="181"/>
      <c r="J126" s="181"/>
      <c r="K126" s="181"/>
      <c r="L126" s="182"/>
      <c r="M126" s="160"/>
      <c r="N126" s="160"/>
      <c r="O126" s="161"/>
      <c r="P126" s="19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116"/>
      <c r="AE126" s="116"/>
      <c r="AF126" s="116"/>
      <c r="AG126" s="116"/>
    </row>
    <row r="127" spans="1:33" ht="15" customHeight="1">
      <c r="A127" s="25"/>
      <c r="B127" s="45"/>
      <c r="C127" s="45"/>
      <c r="D127" s="45"/>
      <c r="E127" s="35">
        <v>13</v>
      </c>
      <c r="F127" s="179"/>
      <c r="G127" s="179"/>
      <c r="H127" s="180"/>
      <c r="I127" s="181"/>
      <c r="J127" s="181"/>
      <c r="K127" s="181"/>
      <c r="L127" s="182"/>
      <c r="M127" s="160"/>
      <c r="N127" s="160"/>
      <c r="O127" s="161"/>
      <c r="P127" s="19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/>
      <c r="AF127" s="116"/>
      <c r="AG127" s="116"/>
    </row>
    <row r="128" spans="1:33" ht="15" customHeight="1">
      <c r="A128" s="25"/>
      <c r="B128" s="45"/>
      <c r="C128" s="45"/>
      <c r="D128" s="45"/>
      <c r="E128" s="35">
        <v>14</v>
      </c>
      <c r="F128" s="179"/>
      <c r="G128" s="179"/>
      <c r="H128" s="180"/>
      <c r="I128" s="181"/>
      <c r="J128" s="181"/>
      <c r="K128" s="181"/>
      <c r="L128" s="182"/>
      <c r="M128" s="160"/>
      <c r="N128" s="160"/>
      <c r="O128" s="161"/>
      <c r="P128" s="19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</row>
    <row r="129" spans="1:33" ht="15" customHeight="1">
      <c r="A129" s="25"/>
      <c r="B129" s="45"/>
      <c r="C129" s="45"/>
      <c r="D129" s="45"/>
      <c r="E129" s="35">
        <v>15</v>
      </c>
      <c r="F129" s="179"/>
      <c r="G129" s="179"/>
      <c r="H129" s="180"/>
      <c r="I129" s="181"/>
      <c r="J129" s="181"/>
      <c r="K129" s="181"/>
      <c r="L129" s="182"/>
      <c r="M129" s="160"/>
      <c r="N129" s="160"/>
      <c r="O129" s="161"/>
      <c r="P129" s="19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</row>
    <row r="130" spans="1:33" ht="15" customHeight="1">
      <c r="A130" s="25"/>
      <c r="B130" s="45"/>
      <c r="C130" s="45"/>
      <c r="D130" s="45"/>
      <c r="E130" s="35">
        <v>16</v>
      </c>
      <c r="F130" s="179"/>
      <c r="G130" s="179"/>
      <c r="H130" s="180"/>
      <c r="I130" s="181"/>
      <c r="J130" s="181"/>
      <c r="K130" s="181"/>
      <c r="L130" s="182"/>
      <c r="M130" s="160"/>
      <c r="N130" s="160"/>
      <c r="O130" s="161"/>
      <c r="P130" s="19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</row>
    <row r="131" spans="1:33" ht="15" customHeight="1">
      <c r="A131" s="25"/>
      <c r="B131" s="45"/>
      <c r="C131" s="45"/>
      <c r="D131" s="45"/>
      <c r="E131" s="35">
        <v>17</v>
      </c>
      <c r="F131" s="179"/>
      <c r="G131" s="179"/>
      <c r="H131" s="180"/>
      <c r="I131" s="181"/>
      <c r="J131" s="181"/>
      <c r="K131" s="181"/>
      <c r="L131" s="182"/>
      <c r="M131" s="160"/>
      <c r="N131" s="160"/>
      <c r="O131" s="161"/>
      <c r="P131" s="19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</row>
    <row r="132" spans="1:33" ht="15" customHeight="1">
      <c r="A132" s="25"/>
      <c r="B132" s="45"/>
      <c r="C132" s="45"/>
      <c r="D132" s="45"/>
      <c r="E132" s="35">
        <v>18</v>
      </c>
      <c r="F132" s="179"/>
      <c r="G132" s="179"/>
      <c r="H132" s="180"/>
      <c r="I132" s="181"/>
      <c r="J132" s="181"/>
      <c r="K132" s="181"/>
      <c r="L132" s="182"/>
      <c r="M132" s="160"/>
      <c r="N132" s="160"/>
      <c r="O132" s="161"/>
      <c r="P132" s="19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</row>
    <row r="133" spans="1:33" ht="15" customHeight="1">
      <c r="A133" s="25"/>
      <c r="B133" s="45"/>
      <c r="C133" s="45"/>
      <c r="D133" s="45"/>
      <c r="E133" s="35">
        <v>19</v>
      </c>
      <c r="F133" s="179"/>
      <c r="G133" s="179"/>
      <c r="H133" s="180"/>
      <c r="I133" s="181"/>
      <c r="J133" s="181"/>
      <c r="K133" s="181"/>
      <c r="L133" s="182"/>
      <c r="M133" s="160"/>
      <c r="N133" s="160"/>
      <c r="O133" s="161"/>
      <c r="P133" s="19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</row>
    <row r="134" spans="1:33" ht="15" customHeight="1">
      <c r="A134" s="25"/>
      <c r="B134" s="45"/>
      <c r="C134" s="45"/>
      <c r="D134" s="45"/>
      <c r="E134" s="35">
        <v>20</v>
      </c>
      <c r="F134" s="179"/>
      <c r="G134" s="179"/>
      <c r="H134" s="180"/>
      <c r="I134" s="181"/>
      <c r="J134" s="181"/>
      <c r="K134" s="181"/>
      <c r="L134" s="182"/>
      <c r="M134" s="160"/>
      <c r="N134" s="160"/>
      <c r="O134" s="161"/>
      <c r="P134" s="19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</row>
    <row r="135" spans="1:33" ht="15" customHeight="1">
      <c r="A135" s="25"/>
      <c r="B135" s="45"/>
      <c r="C135" s="45"/>
      <c r="D135" s="45"/>
      <c r="E135" s="35">
        <v>21</v>
      </c>
      <c r="F135" s="179"/>
      <c r="G135" s="179"/>
      <c r="H135" s="180"/>
      <c r="I135" s="181"/>
      <c r="J135" s="181"/>
      <c r="K135" s="181"/>
      <c r="L135" s="182"/>
      <c r="M135" s="160"/>
      <c r="N135" s="160"/>
      <c r="O135" s="161"/>
      <c r="P135" s="19"/>
      <c r="Q135" s="37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</row>
    <row r="136" spans="1:33" ht="15" customHeight="1">
      <c r="A136" s="25"/>
      <c r="B136" s="45"/>
      <c r="C136" s="45"/>
      <c r="D136" s="45"/>
      <c r="E136" s="35">
        <v>22</v>
      </c>
      <c r="F136" s="179"/>
      <c r="G136" s="179"/>
      <c r="H136" s="180"/>
      <c r="I136" s="181"/>
      <c r="J136" s="181"/>
      <c r="K136" s="181"/>
      <c r="L136" s="182"/>
      <c r="M136" s="160"/>
      <c r="N136" s="160"/>
      <c r="O136" s="161"/>
      <c r="P136" s="19"/>
      <c r="Q136" s="38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</row>
    <row r="137" spans="1:33" ht="15" customHeight="1">
      <c r="A137" s="25"/>
      <c r="B137" s="45"/>
      <c r="C137" s="45"/>
      <c r="D137" s="45"/>
      <c r="E137" s="35">
        <v>23</v>
      </c>
      <c r="F137" s="179"/>
      <c r="G137" s="179"/>
      <c r="H137" s="180"/>
      <c r="I137" s="181"/>
      <c r="J137" s="181"/>
      <c r="K137" s="181"/>
      <c r="L137" s="182"/>
      <c r="M137" s="160"/>
      <c r="N137" s="160"/>
      <c r="O137" s="161"/>
      <c r="P137" s="19"/>
      <c r="Q137" s="38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116"/>
      <c r="AE137" s="116"/>
      <c r="AF137" s="116"/>
      <c r="AG137" s="116"/>
    </row>
    <row r="138" spans="1:33" ht="15" customHeight="1">
      <c r="A138" s="25"/>
      <c r="B138" s="45"/>
      <c r="C138" s="45"/>
      <c r="D138" s="45"/>
      <c r="E138" s="35">
        <v>24</v>
      </c>
      <c r="F138" s="179"/>
      <c r="G138" s="179"/>
      <c r="H138" s="180"/>
      <c r="I138" s="181"/>
      <c r="J138" s="181"/>
      <c r="K138" s="181"/>
      <c r="L138" s="182"/>
      <c r="M138" s="160"/>
      <c r="N138" s="160"/>
      <c r="O138" s="161"/>
      <c r="P138" s="19"/>
      <c r="Q138" s="40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</row>
    <row r="139" spans="1:33" ht="15" customHeight="1">
      <c r="A139" s="25"/>
      <c r="B139" s="45"/>
      <c r="C139" s="45"/>
      <c r="D139" s="45"/>
      <c r="E139" s="35">
        <v>25</v>
      </c>
      <c r="F139" s="179"/>
      <c r="G139" s="179"/>
      <c r="H139" s="180"/>
      <c r="I139" s="181"/>
      <c r="J139" s="181"/>
      <c r="K139" s="181"/>
      <c r="L139" s="182"/>
      <c r="M139" s="160"/>
      <c r="N139" s="160"/>
      <c r="O139" s="161"/>
      <c r="P139" s="3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116"/>
      <c r="AE139" s="116"/>
      <c r="AF139" s="116"/>
      <c r="AG139" s="116"/>
    </row>
    <row r="140" spans="1:33" ht="15" customHeight="1">
      <c r="A140" s="25"/>
      <c r="B140" s="45"/>
      <c r="C140" s="45"/>
      <c r="D140" s="45"/>
      <c r="E140" s="35">
        <v>26</v>
      </c>
      <c r="F140" s="179"/>
      <c r="G140" s="179"/>
      <c r="H140" s="180"/>
      <c r="I140" s="181"/>
      <c r="J140" s="181"/>
      <c r="K140" s="181"/>
      <c r="L140" s="182"/>
      <c r="M140" s="160"/>
      <c r="N140" s="160"/>
      <c r="O140" s="161"/>
      <c r="P140" s="19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</row>
    <row r="141" spans="1:33" ht="15" customHeight="1">
      <c r="A141" s="25"/>
      <c r="B141" s="45"/>
      <c r="C141" s="45"/>
      <c r="D141" s="45"/>
      <c r="E141" s="35">
        <v>27</v>
      </c>
      <c r="F141" s="179"/>
      <c r="G141" s="179"/>
      <c r="H141" s="180"/>
      <c r="I141" s="181"/>
      <c r="J141" s="181"/>
      <c r="K141" s="181"/>
      <c r="L141" s="182"/>
      <c r="M141" s="160"/>
      <c r="N141" s="160"/>
      <c r="O141" s="161"/>
      <c r="P141" s="19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116"/>
      <c r="AE141" s="116"/>
      <c r="AF141" s="116"/>
      <c r="AG141" s="116"/>
    </row>
    <row r="142" spans="1:33" ht="15" customHeight="1">
      <c r="A142" s="25"/>
      <c r="B142" s="45"/>
      <c r="C142" s="45"/>
      <c r="D142" s="45"/>
      <c r="E142" s="35">
        <v>28</v>
      </c>
      <c r="F142" s="179"/>
      <c r="G142" s="179"/>
      <c r="H142" s="180"/>
      <c r="I142" s="181"/>
      <c r="J142" s="181"/>
      <c r="K142" s="181"/>
      <c r="L142" s="182"/>
      <c r="M142" s="160"/>
      <c r="N142" s="160"/>
      <c r="O142" s="161"/>
      <c r="P142" s="19"/>
    </row>
    <row r="143" spans="1:33" ht="15" customHeight="1">
      <c r="A143" s="25"/>
      <c r="B143" s="45"/>
      <c r="C143" s="45"/>
      <c r="D143" s="45"/>
      <c r="E143" s="35">
        <v>29</v>
      </c>
      <c r="F143" s="179"/>
      <c r="G143" s="179"/>
      <c r="H143" s="180"/>
      <c r="I143" s="181"/>
      <c r="J143" s="181"/>
      <c r="K143" s="181"/>
      <c r="L143" s="182"/>
      <c r="M143" s="160"/>
      <c r="N143" s="160"/>
      <c r="O143" s="161"/>
      <c r="P143" s="19"/>
    </row>
    <row r="144" spans="1:33" ht="15" customHeight="1">
      <c r="A144" s="25"/>
      <c r="B144" s="45"/>
      <c r="C144" s="45"/>
      <c r="D144" s="45"/>
      <c r="E144" s="35">
        <v>30</v>
      </c>
      <c r="F144" s="179"/>
      <c r="G144" s="179"/>
      <c r="H144" s="180"/>
      <c r="I144" s="181"/>
      <c r="J144" s="181"/>
      <c r="K144" s="181"/>
      <c r="L144" s="182"/>
      <c r="M144" s="160"/>
      <c r="N144" s="160"/>
      <c r="O144" s="161"/>
      <c r="P144" s="19"/>
    </row>
    <row r="145" spans="1:16" ht="15" customHeight="1" thickBot="1">
      <c r="A145" s="25"/>
      <c r="B145" s="45"/>
      <c r="C145" s="45"/>
      <c r="D145" s="45"/>
      <c r="E145" s="39">
        <v>31</v>
      </c>
      <c r="F145" s="159"/>
      <c r="G145" s="159"/>
      <c r="H145" s="159"/>
      <c r="I145" s="159"/>
      <c r="J145" s="159"/>
      <c r="K145" s="159"/>
      <c r="L145" s="159"/>
      <c r="M145" s="160"/>
      <c r="N145" s="160"/>
      <c r="O145" s="161"/>
      <c r="P145" s="19"/>
    </row>
    <row r="146" spans="1:16" ht="47.85" customHeight="1" thickBot="1">
      <c r="A146" s="25"/>
      <c r="B146" s="45"/>
      <c r="C146" s="45"/>
      <c r="D146" s="45"/>
      <c r="E146" s="146" t="s">
        <v>55</v>
      </c>
      <c r="F146" s="162">
        <f>SUM(F115:G145)</f>
        <v>0</v>
      </c>
      <c r="G146" s="163"/>
      <c r="H146" s="164" t="str">
        <f>E10</f>
        <v>kowal</v>
      </c>
      <c r="I146" s="165"/>
      <c r="J146" s="166" t="str">
        <f>L10</f>
        <v>jan</v>
      </c>
      <c r="K146" s="166"/>
      <c r="L146" s="166"/>
      <c r="M146" s="167" t="s">
        <v>56</v>
      </c>
      <c r="N146" s="168"/>
      <c r="O146" s="169"/>
      <c r="P146" s="19"/>
    </row>
    <row r="147" spans="1:16" ht="39.950000000000003" customHeight="1">
      <c r="A147" s="2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170"/>
      <c r="N147" s="171"/>
      <c r="O147" s="172"/>
      <c r="P147" s="19"/>
    </row>
    <row r="148" spans="1:16" ht="39.950000000000003" customHeight="1">
      <c r="A148" s="25"/>
      <c r="B148" s="45"/>
      <c r="C148" s="45"/>
      <c r="D148" s="45"/>
      <c r="E148" s="51"/>
      <c r="F148" s="45"/>
      <c r="G148" s="45"/>
      <c r="H148" s="45"/>
      <c r="I148" s="45"/>
      <c r="J148" s="45"/>
      <c r="K148" s="45"/>
      <c r="L148" s="45"/>
      <c r="M148" s="173"/>
      <c r="N148" s="174"/>
      <c r="O148" s="175"/>
      <c r="P148" s="19"/>
    </row>
    <row r="149" spans="1:16" ht="34.5" customHeight="1" thickBot="1">
      <c r="A149" s="2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176" t="s">
        <v>124</v>
      </c>
      <c r="N149" s="177"/>
      <c r="O149" s="178"/>
      <c r="P149" s="19"/>
    </row>
    <row r="150" spans="1:16" s="62" customFormat="1" ht="22.5" customHeight="1">
      <c r="A150" s="147"/>
      <c r="B150" s="84"/>
      <c r="C150" s="84"/>
      <c r="D150" s="84"/>
      <c r="E150" s="87"/>
      <c r="F150" s="87"/>
      <c r="G150" s="89"/>
      <c r="H150" s="89"/>
      <c r="I150" s="89"/>
      <c r="J150" s="89"/>
      <c r="K150" s="89"/>
      <c r="L150" s="89"/>
      <c r="M150" s="89"/>
      <c r="N150" s="89"/>
      <c r="O150" s="89"/>
      <c r="P150" s="148"/>
    </row>
    <row r="151" spans="1:16" ht="12.75" customHeight="1" thickBot="1">
      <c r="A151" s="149"/>
      <c r="B151" s="150"/>
      <c r="C151" s="150"/>
      <c r="D151" s="150"/>
      <c r="E151" s="151"/>
      <c r="F151" s="152"/>
      <c r="G151" s="153"/>
      <c r="H151" s="153"/>
      <c r="I151" s="153"/>
      <c r="J151" s="153"/>
      <c r="K151" s="153"/>
      <c r="L151" s="153"/>
      <c r="M151" s="153"/>
      <c r="N151" s="153"/>
      <c r="O151" s="153"/>
      <c r="P151" s="154"/>
    </row>
    <row r="152" spans="1:16" ht="22.5" customHeight="1">
      <c r="A152" s="84"/>
      <c r="B152" s="84"/>
      <c r="C152" s="84"/>
      <c r="D152" s="84"/>
      <c r="E152" s="86"/>
      <c r="F152" s="87"/>
      <c r="G152" s="88"/>
      <c r="H152" s="88"/>
      <c r="I152" s="88"/>
      <c r="J152" s="88"/>
      <c r="K152" s="88"/>
      <c r="L152" s="88"/>
      <c r="M152" s="88"/>
      <c r="N152" s="88"/>
      <c r="O152" s="88"/>
      <c r="P152" s="84"/>
    </row>
    <row r="153" spans="1:16" ht="22.5" customHeight="1">
      <c r="A153" s="84"/>
      <c r="B153" s="84"/>
      <c r="C153" s="84"/>
      <c r="D153" s="84"/>
      <c r="E153" s="87"/>
      <c r="F153" s="87"/>
      <c r="G153" s="88"/>
      <c r="H153" s="88"/>
      <c r="I153" s="88"/>
      <c r="J153" s="88"/>
      <c r="K153" s="88"/>
      <c r="L153" s="88"/>
      <c r="M153" s="88"/>
      <c r="N153" s="88"/>
      <c r="O153" s="88"/>
      <c r="P153" s="84"/>
    </row>
    <row r="154" spans="1:16" s="56" customFormat="1" ht="15">
      <c r="A154" s="84"/>
      <c r="B154" s="84"/>
      <c r="C154" s="84"/>
      <c r="D154" s="84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4"/>
    </row>
    <row r="155" spans="1:16" ht="22.5" customHeight="1">
      <c r="A155" s="84"/>
      <c r="B155" s="84"/>
      <c r="C155" s="84"/>
      <c r="D155" s="84"/>
      <c r="E155" s="86"/>
      <c r="F155" s="87"/>
      <c r="G155" s="88"/>
      <c r="H155" s="88"/>
      <c r="I155" s="88"/>
      <c r="J155" s="88"/>
      <c r="K155" s="88"/>
      <c r="L155" s="88"/>
      <c r="M155" s="88"/>
      <c r="N155" s="88"/>
      <c r="O155" s="88"/>
      <c r="P155" s="84"/>
    </row>
    <row r="156" spans="1:16" ht="15">
      <c r="A156" s="84"/>
      <c r="B156" s="84"/>
      <c r="C156" s="84"/>
      <c r="D156" s="84"/>
      <c r="E156" s="87"/>
      <c r="F156" s="87"/>
      <c r="G156" s="89"/>
      <c r="H156" s="89"/>
      <c r="I156" s="89"/>
      <c r="J156" s="89"/>
      <c r="K156" s="89"/>
      <c r="L156" s="89"/>
      <c r="M156" s="89"/>
      <c r="N156" s="89"/>
      <c r="O156" s="89"/>
      <c r="P156" s="84"/>
    </row>
    <row r="157" spans="1:16" ht="22.5" customHeight="1">
      <c r="A157" s="84"/>
      <c r="B157" s="84"/>
      <c r="C157" s="84"/>
      <c r="D157" s="84"/>
      <c r="E157" s="86"/>
      <c r="F157" s="87"/>
      <c r="G157" s="88"/>
      <c r="H157" s="88"/>
      <c r="I157" s="88"/>
      <c r="J157" s="88"/>
      <c r="K157" s="88"/>
      <c r="L157" s="88"/>
      <c r="M157" s="88"/>
      <c r="N157" s="88"/>
      <c r="O157" s="88"/>
      <c r="P157" s="84"/>
    </row>
    <row r="158" spans="1:16" ht="15">
      <c r="A158" s="84"/>
      <c r="B158" s="84"/>
      <c r="C158" s="84"/>
      <c r="D158" s="84"/>
      <c r="E158" s="87"/>
      <c r="F158" s="87"/>
      <c r="G158" s="89"/>
      <c r="H158" s="89"/>
      <c r="I158" s="89"/>
      <c r="J158" s="89"/>
      <c r="K158" s="89"/>
      <c r="L158" s="89"/>
      <c r="M158" s="89"/>
      <c r="N158" s="89"/>
      <c r="O158" s="89"/>
      <c r="P158" s="84"/>
    </row>
    <row r="159" spans="1:16" s="56" customFormat="1" ht="15.75">
      <c r="A159" s="84"/>
      <c r="B159" s="84"/>
      <c r="C159" s="84"/>
      <c r="D159" s="84"/>
      <c r="E159" s="87"/>
      <c r="F159" s="87"/>
      <c r="G159" s="90"/>
      <c r="H159" s="90"/>
      <c r="I159" s="90"/>
      <c r="J159" s="90"/>
      <c r="K159" s="90"/>
      <c r="L159" s="90"/>
      <c r="M159" s="90"/>
      <c r="N159" s="90"/>
      <c r="O159" s="90"/>
      <c r="P159" s="84"/>
    </row>
    <row r="160" spans="1:16" ht="15">
      <c r="A160" s="84"/>
      <c r="B160" s="84"/>
      <c r="C160" s="84"/>
      <c r="D160" s="84"/>
      <c r="E160" s="87"/>
      <c r="F160" s="87"/>
      <c r="G160" s="87"/>
      <c r="H160" s="87"/>
      <c r="I160" s="87"/>
      <c r="J160" s="87"/>
      <c r="K160" s="87"/>
      <c r="L160" s="87"/>
      <c r="M160" s="89"/>
      <c r="N160" s="89"/>
      <c r="O160" s="89"/>
      <c r="P160" s="84"/>
    </row>
    <row r="161" spans="1:17" ht="22.5" customHeight="1">
      <c r="A161" s="84"/>
      <c r="B161" s="84"/>
      <c r="C161" s="84"/>
      <c r="D161" s="84"/>
      <c r="E161" s="86"/>
      <c r="F161" s="87"/>
      <c r="G161" s="88"/>
      <c r="H161" s="88"/>
      <c r="I161" s="88"/>
      <c r="J161" s="88"/>
      <c r="K161" s="88"/>
      <c r="L161" s="88"/>
      <c r="M161" s="88"/>
      <c r="N161" s="88"/>
      <c r="O161" s="88"/>
      <c r="P161" s="84"/>
    </row>
    <row r="162" spans="1:17" ht="15">
      <c r="A162" s="84"/>
      <c r="B162" s="84"/>
      <c r="C162" s="84"/>
      <c r="D162" s="84"/>
      <c r="E162" s="87"/>
      <c r="F162" s="87"/>
      <c r="G162" s="89"/>
      <c r="H162" s="89"/>
      <c r="I162" s="89"/>
      <c r="J162" s="89"/>
      <c r="K162" s="89"/>
      <c r="L162" s="89"/>
      <c r="M162" s="89"/>
      <c r="N162" s="89"/>
      <c r="O162" s="89"/>
      <c r="P162" s="84"/>
      <c r="Q162" s="41"/>
    </row>
    <row r="163" spans="1:17" s="56" customFormat="1" ht="22.5" customHeight="1">
      <c r="A163" s="84"/>
      <c r="B163" s="84"/>
      <c r="C163" s="84"/>
      <c r="D163" s="84"/>
      <c r="E163" s="86"/>
      <c r="F163" s="87"/>
      <c r="G163" s="88"/>
      <c r="H163" s="88"/>
      <c r="I163" s="88"/>
      <c r="J163" s="88"/>
      <c r="K163" s="88"/>
      <c r="L163" s="88"/>
      <c r="M163" s="88"/>
      <c r="N163" s="88"/>
      <c r="O163" s="88"/>
      <c r="P163" s="84"/>
      <c r="Q163" s="63"/>
    </row>
    <row r="164" spans="1:17" ht="15">
      <c r="A164" s="84"/>
      <c r="B164" s="84"/>
      <c r="C164" s="84"/>
      <c r="D164" s="84"/>
      <c r="E164" s="87"/>
      <c r="F164" s="87"/>
      <c r="G164" s="89"/>
      <c r="H164" s="89"/>
      <c r="I164" s="89"/>
      <c r="J164" s="89"/>
      <c r="K164" s="89"/>
      <c r="L164" s="89"/>
      <c r="M164" s="89"/>
      <c r="N164" s="89"/>
      <c r="O164" s="89"/>
      <c r="P164" s="84"/>
      <c r="Q164" s="41"/>
    </row>
    <row r="165" spans="1:17" s="56" customFormat="1" ht="22.5" customHeight="1">
      <c r="A165" s="84"/>
      <c r="B165" s="84"/>
      <c r="C165" s="84"/>
      <c r="D165" s="84"/>
      <c r="E165" s="86"/>
      <c r="F165" s="87"/>
      <c r="G165" s="88"/>
      <c r="H165" s="88"/>
      <c r="I165" s="88"/>
      <c r="J165" s="88"/>
      <c r="K165" s="88"/>
      <c r="L165" s="88"/>
      <c r="M165" s="88"/>
      <c r="N165" s="88"/>
      <c r="O165" s="88"/>
      <c r="P165" s="84"/>
      <c r="Q165" s="63"/>
    </row>
    <row r="166" spans="1:17" ht="15">
      <c r="A166" s="84"/>
      <c r="B166" s="84"/>
      <c r="C166" s="84"/>
      <c r="D166" s="84"/>
      <c r="E166" s="87"/>
      <c r="F166" s="87"/>
      <c r="G166" s="89"/>
      <c r="H166" s="89"/>
      <c r="I166" s="89"/>
      <c r="J166" s="89"/>
      <c r="K166" s="89"/>
      <c r="L166" s="89"/>
      <c r="M166" s="89"/>
      <c r="N166" s="89"/>
      <c r="O166" s="89"/>
      <c r="P166" s="84"/>
    </row>
    <row r="167" spans="1:17" s="56" customFormat="1" ht="22.5" customHeight="1">
      <c r="A167" s="84"/>
      <c r="B167" s="84"/>
      <c r="C167" s="84"/>
      <c r="D167" s="84"/>
      <c r="E167" s="86"/>
      <c r="F167" s="87"/>
      <c r="G167" s="88"/>
      <c r="H167" s="88"/>
      <c r="I167" s="88"/>
      <c r="J167" s="88"/>
      <c r="K167" s="88"/>
      <c r="L167" s="88"/>
      <c r="M167" s="88"/>
      <c r="N167" s="88"/>
      <c r="O167" s="88"/>
      <c r="P167" s="84"/>
    </row>
    <row r="168" spans="1:17" ht="15">
      <c r="A168" s="84"/>
      <c r="B168" s="84"/>
      <c r="C168" s="84"/>
      <c r="D168" s="84"/>
      <c r="E168" s="87"/>
      <c r="F168" s="87"/>
      <c r="G168" s="89"/>
      <c r="H168" s="89"/>
      <c r="I168" s="89"/>
      <c r="J168" s="89"/>
      <c r="K168" s="89"/>
      <c r="L168" s="89"/>
      <c r="M168" s="89"/>
      <c r="N168" s="89"/>
      <c r="O168" s="89"/>
      <c r="P168" s="84"/>
    </row>
    <row r="169" spans="1:17" s="56" customFormat="1" ht="22.5" customHeight="1">
      <c r="A169" s="84"/>
      <c r="B169" s="84"/>
      <c r="C169" s="84"/>
      <c r="D169" s="84"/>
      <c r="E169" s="87"/>
      <c r="F169" s="87"/>
      <c r="G169" s="88"/>
      <c r="H169" s="88"/>
      <c r="I169" s="88"/>
      <c r="J169" s="88"/>
      <c r="K169" s="88"/>
      <c r="L169" s="88"/>
      <c r="M169" s="88"/>
      <c r="N169" s="88"/>
      <c r="O169" s="88"/>
      <c r="P169" s="84"/>
    </row>
    <row r="170" spans="1:17" ht="22.5" customHeight="1">
      <c r="A170" s="84"/>
      <c r="B170" s="84"/>
      <c r="C170" s="84"/>
      <c r="D170" s="84"/>
      <c r="E170" s="87"/>
      <c r="F170" s="87"/>
      <c r="G170" s="87"/>
      <c r="H170" s="87"/>
      <c r="I170" s="91"/>
      <c r="J170" s="88"/>
      <c r="K170" s="88"/>
      <c r="L170" s="88"/>
      <c r="M170" s="87"/>
      <c r="N170" s="87"/>
      <c r="O170" s="87"/>
      <c r="P170" s="84"/>
    </row>
    <row r="171" spans="1:17" s="56" customFormat="1" ht="15">
      <c r="A171" s="84"/>
      <c r="B171" s="84"/>
      <c r="C171" s="84"/>
      <c r="D171" s="84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4"/>
    </row>
    <row r="172" spans="1:17" ht="22.5" customHeight="1">
      <c r="A172" s="84"/>
      <c r="B172" s="84"/>
      <c r="C172" s="84"/>
      <c r="D172" s="84"/>
      <c r="E172" s="86"/>
      <c r="F172" s="87"/>
      <c r="G172" s="88"/>
      <c r="H172" s="88"/>
      <c r="I172" s="88"/>
      <c r="J172" s="88"/>
      <c r="K172" s="88"/>
      <c r="L172" s="88"/>
      <c r="M172" s="88"/>
      <c r="N172" s="88"/>
      <c r="O172" s="88"/>
      <c r="P172" s="84"/>
    </row>
    <row r="173" spans="1:17" ht="15">
      <c r="A173" s="84"/>
      <c r="B173" s="84"/>
      <c r="C173" s="84"/>
      <c r="D173" s="84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4"/>
    </row>
    <row r="174" spans="1:17" ht="22.5" customHeight="1">
      <c r="A174" s="84"/>
      <c r="B174" s="84"/>
      <c r="C174" s="84"/>
      <c r="D174" s="84"/>
      <c r="E174" s="86"/>
      <c r="F174" s="87"/>
      <c r="G174" s="92"/>
      <c r="H174" s="88"/>
      <c r="I174" s="88"/>
      <c r="J174" s="88"/>
      <c r="K174" s="88"/>
      <c r="L174" s="88"/>
      <c r="M174" s="88"/>
      <c r="N174" s="88"/>
      <c r="O174" s="88"/>
      <c r="P174" s="84"/>
    </row>
    <row r="175" spans="1:17" ht="14.25">
      <c r="A175" s="84"/>
      <c r="B175" s="84"/>
      <c r="C175" s="84"/>
      <c r="D175" s="84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4"/>
    </row>
    <row r="176" spans="1:17" ht="15">
      <c r="A176" s="84"/>
      <c r="B176" s="84"/>
      <c r="C176" s="84"/>
      <c r="D176" s="84"/>
      <c r="E176" s="8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84"/>
    </row>
    <row r="177" spans="1:16" ht="14.25">
      <c r="A177" s="84"/>
      <c r="B177" s="84"/>
      <c r="C177" s="84"/>
      <c r="D177" s="84"/>
      <c r="E177" s="84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4"/>
    </row>
    <row r="178" spans="1:16" ht="14.25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</row>
    <row r="179" spans="1:16" ht="14.25">
      <c r="A179" s="84"/>
      <c r="B179" s="84"/>
      <c r="C179" s="84"/>
      <c r="D179" s="84"/>
      <c r="E179" s="83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</row>
    <row r="180" spans="1:16" ht="14.25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</row>
    <row r="181" spans="1:16" ht="14.25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</row>
    <row r="182" spans="1:16" ht="14.25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</row>
    <row r="183" spans="1:16" ht="14.25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</row>
    <row r="184" spans="1:16" ht="14.25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</row>
    <row r="185" spans="1:16" ht="14.25">
      <c r="A185" s="84"/>
      <c r="B185" s="84"/>
      <c r="C185" s="84"/>
      <c r="D185" s="84"/>
      <c r="E185" s="83"/>
      <c r="F185" s="83"/>
      <c r="G185" s="84"/>
      <c r="H185" s="84"/>
      <c r="I185" s="84"/>
      <c r="J185" s="84"/>
      <c r="K185" s="84"/>
      <c r="L185" s="84"/>
      <c r="M185" s="84"/>
      <c r="N185" s="84"/>
      <c r="O185" s="84"/>
      <c r="P185" s="84"/>
    </row>
    <row r="186" spans="1:16" ht="14.25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</row>
    <row r="187" spans="1:16" ht="14.25">
      <c r="A187" s="84"/>
      <c r="B187" s="84"/>
      <c r="C187" s="84"/>
      <c r="D187" s="84"/>
      <c r="E187" s="83"/>
      <c r="F187" s="83"/>
      <c r="G187" s="84"/>
      <c r="H187" s="84"/>
      <c r="I187" s="84"/>
      <c r="J187" s="84"/>
      <c r="K187" s="84"/>
      <c r="L187" s="84"/>
      <c r="M187" s="84"/>
      <c r="N187" s="84"/>
      <c r="O187" s="84"/>
      <c r="P187" s="84"/>
    </row>
    <row r="188" spans="1:16" ht="14.25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</row>
    <row r="189" spans="1:16" ht="14.25">
      <c r="A189" s="84"/>
      <c r="B189" s="84"/>
      <c r="C189" s="84"/>
      <c r="D189" s="84"/>
      <c r="E189" s="83"/>
      <c r="F189" s="94"/>
      <c r="G189" s="84"/>
      <c r="H189" s="83"/>
      <c r="I189" s="84"/>
      <c r="J189" s="84"/>
      <c r="K189" s="85"/>
      <c r="L189" s="84"/>
      <c r="M189" s="84"/>
      <c r="N189" s="84"/>
      <c r="O189" s="84"/>
      <c r="P189" s="84"/>
    </row>
    <row r="190" spans="1:16" ht="14.25">
      <c r="A190" s="84"/>
      <c r="B190" s="84"/>
      <c r="C190" s="84"/>
      <c r="D190" s="84"/>
      <c r="E190" s="83"/>
      <c r="F190" s="83"/>
      <c r="G190" s="84"/>
      <c r="H190" s="84"/>
      <c r="I190" s="84"/>
      <c r="J190" s="84"/>
      <c r="K190" s="84"/>
      <c r="L190" s="84"/>
      <c r="M190" s="84"/>
      <c r="N190" s="84"/>
      <c r="O190" s="84"/>
      <c r="P190" s="84"/>
    </row>
    <row r="191" spans="1:16" ht="14.25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</row>
    <row r="192" spans="1:16" ht="22.5" customHeight="1">
      <c r="A192" s="84"/>
      <c r="B192" s="84"/>
      <c r="C192" s="84"/>
      <c r="D192" s="84"/>
      <c r="E192" s="84"/>
      <c r="F192" s="95"/>
      <c r="G192" s="96"/>
      <c r="H192" s="96"/>
      <c r="I192" s="96"/>
      <c r="J192" s="95"/>
      <c r="K192" s="96"/>
      <c r="L192" s="96"/>
      <c r="M192" s="96"/>
      <c r="N192" s="96"/>
      <c r="O192" s="96"/>
      <c r="P192" s="84"/>
    </row>
    <row r="193" spans="1:16" ht="14.25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</row>
    <row r="194" spans="1:16" ht="12.75" customHeight="1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3"/>
      <c r="P194" s="84"/>
    </row>
    <row r="195" spans="1:16" ht="22.5" customHeight="1">
      <c r="A195" s="84"/>
      <c r="B195" s="84"/>
      <c r="C195" s="84"/>
      <c r="D195" s="84"/>
      <c r="E195" s="84"/>
      <c r="F195" s="97"/>
      <c r="G195" s="96"/>
      <c r="H195" s="96"/>
      <c r="I195" s="96"/>
      <c r="J195" s="96"/>
      <c r="K195" s="96"/>
      <c r="L195" s="96"/>
      <c r="M195" s="96"/>
      <c r="N195" s="96"/>
      <c r="O195" s="83"/>
      <c r="P195" s="84"/>
    </row>
    <row r="196" spans="1:16" ht="12.75" customHeight="1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</row>
    <row r="197" spans="1:16" ht="14.25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</row>
    <row r="198" spans="1:16" ht="22.5" customHeight="1">
      <c r="A198" s="84"/>
      <c r="B198" s="84"/>
      <c r="C198" s="84"/>
      <c r="D198" s="84"/>
      <c r="E198" s="84"/>
      <c r="F198" s="97"/>
      <c r="G198" s="96"/>
      <c r="H198" s="96"/>
      <c r="I198" s="96"/>
      <c r="J198" s="96"/>
      <c r="K198" s="96"/>
      <c r="L198" s="96"/>
      <c r="M198" s="96"/>
      <c r="N198" s="96"/>
      <c r="O198" s="84"/>
      <c r="P198" s="84"/>
    </row>
    <row r="199" spans="1:16" ht="14.25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</row>
    <row r="200" spans="1:16" ht="14.25">
      <c r="A200" s="84"/>
      <c r="B200" s="84"/>
      <c r="C200" s="84"/>
      <c r="D200" s="84"/>
      <c r="E200" s="84"/>
      <c r="F200" s="84"/>
      <c r="G200" s="84"/>
      <c r="H200" s="84"/>
      <c r="I200" s="84"/>
      <c r="J200" s="83"/>
      <c r="K200" s="83"/>
      <c r="L200" s="83"/>
      <c r="M200" s="83"/>
      <c r="N200" s="83"/>
      <c r="O200" s="84"/>
      <c r="P200" s="84"/>
    </row>
    <row r="201" spans="1:16" ht="14.25">
      <c r="A201" s="84"/>
      <c r="B201" s="84"/>
      <c r="C201" s="84"/>
      <c r="D201" s="84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4"/>
      <c r="P201" s="84"/>
    </row>
    <row r="202" spans="1:16" ht="14.25">
      <c r="A202" s="84"/>
      <c r="B202" s="84"/>
      <c r="C202" s="84"/>
      <c r="D202" s="84"/>
      <c r="E202" s="84"/>
      <c r="F202" s="84"/>
      <c r="G202" s="84"/>
      <c r="H202" s="84"/>
      <c r="I202" s="84"/>
      <c r="J202" s="83"/>
      <c r="K202" s="83"/>
      <c r="L202" s="83"/>
      <c r="M202" s="83"/>
      <c r="N202" s="83"/>
      <c r="O202" s="84"/>
      <c r="P202" s="84"/>
    </row>
    <row r="203" spans="1:16" ht="14.25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</row>
    <row r="204" spans="1:16" ht="14.25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</row>
    <row r="205" spans="1:16" ht="14.25">
      <c r="A205" s="84"/>
      <c r="B205" s="84"/>
      <c r="C205" s="84"/>
      <c r="D205" s="84"/>
      <c r="E205" s="83"/>
      <c r="F205" s="83"/>
      <c r="G205" s="83"/>
      <c r="H205" s="83"/>
      <c r="I205" s="83"/>
      <c r="J205" s="84"/>
      <c r="K205" s="84"/>
      <c r="L205" s="84"/>
      <c r="M205" s="84"/>
      <c r="N205" s="84"/>
      <c r="O205" s="84"/>
      <c r="P205" s="84"/>
    </row>
    <row r="206" spans="1:16" ht="14.25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</row>
    <row r="207" spans="1:16" ht="14.25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</row>
    <row r="208" spans="1:16" ht="14.25">
      <c r="A208" s="84"/>
      <c r="B208" s="84"/>
      <c r="C208" s="84"/>
      <c r="D208" s="84"/>
      <c r="E208" s="84"/>
      <c r="F208" s="84"/>
      <c r="G208" s="96"/>
      <c r="H208" s="96"/>
      <c r="I208" s="84"/>
      <c r="J208" s="84"/>
      <c r="K208" s="84"/>
      <c r="L208" s="84"/>
      <c r="M208" s="84"/>
      <c r="N208" s="84"/>
      <c r="O208" s="84"/>
      <c r="P208" s="84"/>
    </row>
    <row r="209" spans="1:19" ht="14.25">
      <c r="A209" s="84"/>
      <c r="B209" s="84"/>
      <c r="C209" s="84"/>
      <c r="D209" s="84"/>
      <c r="E209" s="84"/>
      <c r="F209" s="84"/>
      <c r="G209" s="96"/>
      <c r="H209" s="96"/>
      <c r="I209" s="84"/>
      <c r="J209" s="84"/>
      <c r="K209" s="84"/>
      <c r="L209" s="84"/>
      <c r="M209" s="84"/>
      <c r="N209" s="84"/>
      <c r="O209" s="84"/>
      <c r="P209" s="84"/>
    </row>
    <row r="210" spans="1:19" ht="14.25">
      <c r="A210" s="84"/>
      <c r="B210" s="84"/>
      <c r="C210" s="84"/>
      <c r="D210" s="84"/>
      <c r="E210" s="84"/>
      <c r="F210" s="84"/>
      <c r="G210" s="96"/>
      <c r="H210" s="96"/>
      <c r="I210" s="84"/>
      <c r="J210" s="84"/>
      <c r="K210" s="84"/>
      <c r="L210" s="84"/>
      <c r="M210" s="84"/>
      <c r="N210" s="84"/>
      <c r="O210" s="84"/>
      <c r="P210" s="84"/>
    </row>
    <row r="211" spans="1:19" ht="15">
      <c r="A211" s="84"/>
      <c r="B211" s="84"/>
      <c r="C211" s="84"/>
      <c r="D211" s="84"/>
      <c r="E211" s="84"/>
      <c r="F211" s="98"/>
      <c r="G211" s="98"/>
      <c r="H211" s="98"/>
      <c r="I211" s="98"/>
      <c r="J211" s="98"/>
      <c r="K211" s="84"/>
      <c r="L211" s="84"/>
      <c r="M211" s="84"/>
      <c r="N211" s="84"/>
      <c r="O211" s="84"/>
      <c r="P211" s="84"/>
    </row>
    <row r="212" spans="1:19" ht="14.25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</row>
    <row r="213" spans="1:19" ht="15">
      <c r="A213" s="84"/>
      <c r="B213" s="84"/>
      <c r="C213" s="84"/>
      <c r="D213" s="84"/>
      <c r="E213" s="83"/>
      <c r="F213" s="93"/>
      <c r="G213" s="93"/>
      <c r="H213" s="93"/>
      <c r="I213" s="93"/>
      <c r="J213" s="93"/>
      <c r="K213" s="93"/>
      <c r="L213" s="93"/>
      <c r="M213" s="93"/>
      <c r="N213" s="93"/>
      <c r="O213" s="84"/>
      <c r="P213" s="84"/>
    </row>
    <row r="214" spans="1:19" ht="22.5" customHeight="1">
      <c r="A214" s="84"/>
      <c r="B214" s="84"/>
      <c r="C214" s="84"/>
      <c r="D214" s="84"/>
      <c r="E214" s="83"/>
      <c r="F214" s="97"/>
      <c r="G214" s="96"/>
      <c r="H214" s="96"/>
      <c r="I214" s="96"/>
      <c r="J214" s="96"/>
      <c r="K214" s="96"/>
      <c r="L214" s="96"/>
      <c r="M214" s="96"/>
      <c r="N214" s="96"/>
      <c r="O214" s="84"/>
      <c r="P214" s="84"/>
    </row>
    <row r="215" spans="1:19" ht="14.25">
      <c r="A215" s="84"/>
      <c r="B215" s="84"/>
      <c r="C215" s="84"/>
      <c r="D215" s="84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4"/>
      <c r="P215" s="84"/>
    </row>
    <row r="216" spans="1:19" ht="15">
      <c r="A216" s="84"/>
      <c r="B216" s="84"/>
      <c r="C216" s="84"/>
      <c r="D216" s="84"/>
      <c r="E216" s="87"/>
      <c r="F216" s="87"/>
      <c r="G216" s="87"/>
      <c r="H216" s="87"/>
      <c r="I216" s="87"/>
      <c r="J216" s="87"/>
      <c r="K216" s="87"/>
      <c r="L216" s="87"/>
      <c r="M216" s="83"/>
      <c r="N216" s="83"/>
      <c r="O216" s="84"/>
      <c r="P216" s="84"/>
    </row>
    <row r="217" spans="1:19" ht="15">
      <c r="A217" s="84"/>
      <c r="B217" s="84"/>
      <c r="C217" s="84"/>
      <c r="D217" s="84"/>
      <c r="E217" s="87"/>
      <c r="F217" s="87"/>
      <c r="G217" s="87"/>
      <c r="H217" s="87"/>
      <c r="I217" s="87"/>
      <c r="J217" s="87"/>
      <c r="K217" s="87"/>
      <c r="L217" s="87"/>
      <c r="M217" s="83"/>
      <c r="N217" s="83"/>
      <c r="O217" s="84"/>
      <c r="P217" s="84"/>
    </row>
    <row r="218" spans="1:19" ht="15">
      <c r="A218" s="84"/>
      <c r="B218" s="84"/>
      <c r="C218" s="84"/>
      <c r="D218" s="84"/>
      <c r="E218" s="87"/>
      <c r="F218" s="87"/>
      <c r="G218" s="87"/>
      <c r="H218" s="87"/>
      <c r="I218" s="87"/>
      <c r="J218" s="87"/>
      <c r="K218" s="87"/>
      <c r="L218" s="87"/>
      <c r="M218" s="84"/>
      <c r="N218" s="84"/>
      <c r="O218" s="84"/>
      <c r="P218" s="84"/>
    </row>
    <row r="219" spans="1:19" ht="14.25">
      <c r="A219" s="84"/>
      <c r="B219" s="84"/>
      <c r="C219" s="84"/>
      <c r="D219" s="84"/>
      <c r="E219" s="83"/>
      <c r="F219" s="83"/>
      <c r="G219" s="84"/>
      <c r="H219" s="84"/>
      <c r="I219" s="84"/>
      <c r="J219" s="84"/>
      <c r="K219" s="84"/>
      <c r="L219" s="84"/>
      <c r="M219" s="84"/>
      <c r="N219" s="84"/>
      <c r="O219" s="84"/>
      <c r="P219" s="84"/>
    </row>
    <row r="220" spans="1:19" ht="18">
      <c r="A220" s="84"/>
      <c r="B220" s="84"/>
      <c r="C220" s="84"/>
      <c r="D220" s="84"/>
      <c r="E220" s="99"/>
      <c r="F220" s="83"/>
      <c r="G220" s="84"/>
      <c r="H220" s="84"/>
      <c r="I220" s="84"/>
      <c r="J220" s="84"/>
      <c r="K220" s="84"/>
      <c r="L220" s="84"/>
      <c r="M220" s="84"/>
      <c r="N220" s="84"/>
      <c r="O220" s="98"/>
      <c r="P220" s="84"/>
    </row>
    <row r="221" spans="1:19" ht="18">
      <c r="A221" s="84"/>
      <c r="B221" s="84"/>
      <c r="C221" s="84"/>
      <c r="D221" s="84"/>
      <c r="E221" s="99"/>
      <c r="F221" s="83"/>
      <c r="G221" s="84"/>
      <c r="H221" s="84"/>
      <c r="I221" s="84"/>
      <c r="J221" s="84"/>
      <c r="K221" s="84"/>
      <c r="L221" s="84"/>
      <c r="M221" s="84"/>
      <c r="N221" s="84"/>
      <c r="O221" s="84"/>
      <c r="P221" s="84"/>
    </row>
    <row r="222" spans="1:19" ht="15">
      <c r="A222" s="84"/>
      <c r="B222" s="84"/>
      <c r="C222" s="84"/>
      <c r="D222" s="84"/>
      <c r="E222" s="84"/>
      <c r="F222" s="98"/>
      <c r="G222" s="98"/>
      <c r="H222" s="98"/>
      <c r="I222" s="98"/>
      <c r="J222" s="98"/>
      <c r="K222" s="98"/>
      <c r="L222" s="98"/>
      <c r="M222" s="98"/>
      <c r="N222" s="98"/>
      <c r="O222" s="84"/>
      <c r="P222" s="84"/>
    </row>
    <row r="223" spans="1:19" ht="14.25">
      <c r="A223" s="84"/>
      <c r="B223" s="84"/>
      <c r="C223" s="84"/>
      <c r="D223" s="84"/>
      <c r="E223" s="96"/>
      <c r="F223" s="96"/>
      <c r="G223" s="84"/>
      <c r="H223" s="84"/>
      <c r="I223" s="84"/>
      <c r="J223" s="84"/>
      <c r="K223" s="84"/>
      <c r="L223" s="84"/>
      <c r="M223" s="84"/>
      <c r="N223" s="84"/>
      <c r="O223" s="84"/>
      <c r="P223" s="96"/>
      <c r="Q223" s="61"/>
      <c r="R223" s="61"/>
      <c r="S223" s="61"/>
    </row>
    <row r="224" spans="1:19" ht="14.25">
      <c r="A224" s="84"/>
      <c r="B224" s="84"/>
      <c r="C224" s="84"/>
      <c r="D224" s="84"/>
      <c r="E224" s="96"/>
      <c r="F224" s="96"/>
      <c r="G224" s="84"/>
      <c r="H224" s="84"/>
      <c r="I224" s="84"/>
      <c r="J224" s="84"/>
      <c r="K224" s="84"/>
      <c r="L224" s="84"/>
      <c r="M224" s="84"/>
      <c r="N224" s="84"/>
      <c r="O224" s="84"/>
      <c r="P224" s="96"/>
      <c r="Q224" s="61"/>
      <c r="R224" s="61"/>
      <c r="S224" s="61"/>
    </row>
    <row r="225" spans="1:16" ht="14.25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</row>
    <row r="226" spans="1:16" ht="14.25">
      <c r="A226" s="84"/>
      <c r="B226" s="84"/>
      <c r="C226" s="84"/>
      <c r="D226" s="84"/>
      <c r="E226" s="84"/>
      <c r="F226" s="100"/>
      <c r="G226" s="96"/>
      <c r="H226" s="96"/>
      <c r="I226" s="96"/>
      <c r="J226" s="96"/>
      <c r="K226" s="96"/>
      <c r="L226" s="96"/>
      <c r="M226" s="96"/>
      <c r="N226" s="96"/>
      <c r="O226" s="96"/>
      <c r="P226" s="84"/>
    </row>
    <row r="227" spans="1:16" ht="22.5" customHeight="1">
      <c r="A227" s="84"/>
      <c r="B227" s="84"/>
      <c r="C227" s="84"/>
      <c r="D227" s="84"/>
      <c r="E227" s="87"/>
      <c r="F227" s="97"/>
      <c r="G227" s="96"/>
      <c r="H227" s="96"/>
      <c r="I227" s="96"/>
      <c r="J227" s="96"/>
      <c r="K227" s="96"/>
      <c r="L227" s="96"/>
      <c r="M227" s="96"/>
      <c r="N227" s="96"/>
      <c r="O227" s="96"/>
      <c r="P227" s="84"/>
    </row>
    <row r="228" spans="1:16" ht="14.25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</row>
    <row r="229" spans="1:16" ht="22.5" customHeight="1">
      <c r="A229" s="84"/>
      <c r="B229" s="84"/>
      <c r="C229" s="84"/>
      <c r="D229" s="84"/>
      <c r="E229" s="84"/>
      <c r="F229" s="97"/>
      <c r="G229" s="96"/>
      <c r="H229" s="96"/>
      <c r="I229" s="96"/>
      <c r="J229" s="96"/>
      <c r="K229" s="96"/>
      <c r="L229" s="96"/>
      <c r="M229" s="96"/>
      <c r="N229" s="96"/>
      <c r="O229" s="84"/>
      <c r="P229" s="84"/>
    </row>
    <row r="230" spans="1:16" ht="14.25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</row>
    <row r="231" spans="1:16" ht="14.25">
      <c r="A231" s="84"/>
      <c r="B231" s="84"/>
      <c r="C231" s="84"/>
      <c r="D231" s="84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4"/>
      <c r="P231" s="84"/>
    </row>
    <row r="232" spans="1:16" ht="14.25" customHeight="1">
      <c r="A232" s="84"/>
      <c r="B232" s="84"/>
      <c r="C232" s="84"/>
      <c r="D232" s="84"/>
      <c r="E232" s="84"/>
      <c r="F232" s="84"/>
      <c r="G232" s="84"/>
      <c r="H232" s="84"/>
      <c r="I232" s="93"/>
      <c r="J232" s="93"/>
      <c r="K232" s="93"/>
      <c r="L232" s="93"/>
      <c r="M232" s="93"/>
      <c r="N232" s="93"/>
      <c r="O232" s="84"/>
      <c r="P232" s="84"/>
    </row>
    <row r="233" spans="1:16" ht="14.25" customHeight="1">
      <c r="A233" s="84"/>
      <c r="B233" s="84"/>
      <c r="C233" s="84"/>
      <c r="D233" s="84"/>
      <c r="E233" s="101"/>
      <c r="F233" s="101"/>
      <c r="G233" s="101"/>
      <c r="H233" s="101"/>
      <c r="I233" s="93"/>
      <c r="J233" s="93"/>
      <c r="K233" s="93"/>
      <c r="L233" s="93"/>
      <c r="M233" s="93"/>
      <c r="N233" s="93"/>
      <c r="O233" s="84"/>
      <c r="P233" s="84"/>
    </row>
    <row r="234" spans="1:16" ht="14.25" customHeight="1">
      <c r="A234" s="84"/>
      <c r="B234" s="84"/>
      <c r="C234" s="84"/>
      <c r="D234" s="84"/>
      <c r="E234" s="96"/>
      <c r="F234" s="96"/>
      <c r="G234" s="96"/>
      <c r="H234" s="96"/>
      <c r="I234" s="93"/>
      <c r="J234" s="93"/>
      <c r="K234" s="93"/>
      <c r="L234" s="93"/>
      <c r="M234" s="93"/>
      <c r="N234" s="93"/>
      <c r="O234" s="84"/>
      <c r="P234" s="84"/>
    </row>
    <row r="235" spans="1:16" ht="14.25" customHeight="1">
      <c r="A235" s="84"/>
      <c r="B235" s="84"/>
      <c r="C235" s="84"/>
      <c r="D235" s="84"/>
      <c r="E235" s="84"/>
      <c r="F235" s="84"/>
      <c r="G235" s="84"/>
      <c r="H235" s="84"/>
      <c r="I235" s="93"/>
      <c r="J235" s="93"/>
      <c r="K235" s="93"/>
      <c r="L235" s="93"/>
      <c r="M235" s="93"/>
      <c r="N235" s="93"/>
      <c r="O235" s="84"/>
      <c r="P235" s="84"/>
    </row>
    <row r="236" spans="1:16" ht="14.25">
      <c r="A236" s="84"/>
      <c r="B236" s="84"/>
      <c r="C236" s="84"/>
      <c r="D236" s="84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4"/>
      <c r="P236" s="84"/>
    </row>
    <row r="237" spans="1:16" ht="14.25">
      <c r="A237" s="84"/>
      <c r="B237" s="84"/>
      <c r="C237" s="84"/>
      <c r="D237" s="84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4"/>
      <c r="P237" s="84"/>
    </row>
    <row r="238" spans="1:16" ht="14.25">
      <c r="A238" s="84"/>
      <c r="B238" s="84"/>
      <c r="C238" s="84"/>
      <c r="D238" s="84"/>
      <c r="E238" s="84"/>
      <c r="F238" s="83"/>
      <c r="G238" s="83"/>
      <c r="H238" s="83"/>
      <c r="I238" s="83"/>
      <c r="J238" s="83"/>
      <c r="K238" s="83"/>
      <c r="L238" s="83"/>
      <c r="M238" s="83"/>
      <c r="N238" s="83"/>
      <c r="O238" s="84"/>
      <c r="P238" s="84"/>
    </row>
    <row r="239" spans="1:16" ht="14.25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</row>
    <row r="240" spans="1:16" ht="14.25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</row>
    <row r="241" spans="1:16" ht="14.25">
      <c r="A241" s="84"/>
      <c r="B241" s="84"/>
      <c r="C241" s="84"/>
      <c r="D241" s="84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4"/>
    </row>
    <row r="242" spans="1:16" ht="14.25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</row>
    <row r="243" spans="1:16" ht="14.25">
      <c r="A243" s="84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</row>
    <row r="244" spans="1:16">
      <c r="A244" s="83"/>
      <c r="B244" s="83"/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</row>
    <row r="245" spans="1:16">
      <c r="A245" s="83"/>
      <c r="B245" s="83"/>
      <c r="C245" s="83"/>
      <c r="D245" s="83"/>
      <c r="E245" s="83"/>
      <c r="F245" s="83"/>
      <c r="G245" s="83"/>
      <c r="H245" s="83"/>
      <c r="I245" s="83"/>
      <c r="J245" s="83"/>
      <c r="K245" s="83"/>
      <c r="L245" s="102"/>
      <c r="M245" s="83"/>
      <c r="N245" s="83"/>
      <c r="O245" s="103"/>
      <c r="P245" s="103"/>
    </row>
    <row r="246" spans="1:16">
      <c r="A246" s="83"/>
      <c r="B246" s="83"/>
      <c r="C246" s="83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</row>
    <row r="247" spans="1:16">
      <c r="A247" s="83"/>
      <c r="B247" s="83"/>
      <c r="C247" s="83"/>
      <c r="D247" s="83"/>
      <c r="E247" s="83"/>
      <c r="F247" s="83"/>
      <c r="G247" s="83"/>
      <c r="H247" s="83"/>
      <c r="I247" s="83"/>
      <c r="J247" s="83"/>
      <c r="K247" s="83"/>
      <c r="L247" s="102"/>
      <c r="M247" s="83"/>
      <c r="N247" s="83"/>
      <c r="O247" s="103"/>
      <c r="P247" s="103"/>
    </row>
    <row r="248" spans="1:16">
      <c r="A248" s="83"/>
      <c r="B248" s="83"/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</row>
    <row r="249" spans="1:16">
      <c r="A249" s="83"/>
      <c r="B249" s="83"/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</row>
    <row r="250" spans="1:16">
      <c r="A250" s="83"/>
      <c r="B250" s="83"/>
      <c r="C250" s="83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</row>
    <row r="251" spans="1:16">
      <c r="A251" s="83"/>
      <c r="B251" s="83"/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  <c r="P251" s="83"/>
    </row>
    <row r="252" spans="1:16">
      <c r="A252" s="83"/>
      <c r="B252" s="83"/>
      <c r="C252" s="83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  <c r="P252" s="83"/>
    </row>
    <row r="253" spans="1:16">
      <c r="A253" s="83"/>
      <c r="B253" s="83"/>
      <c r="C253" s="83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</row>
    <row r="254" spans="1:16">
      <c r="A254" s="83"/>
      <c r="B254" s="83"/>
      <c r="C254" s="83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  <c r="P254" s="83"/>
    </row>
    <row r="255" spans="1:16">
      <c r="A255" s="83"/>
      <c r="B255" s="83"/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</row>
    <row r="256" spans="1:16">
      <c r="A256" s="83"/>
      <c r="B256" s="83"/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</row>
    <row r="257" spans="1:16">
      <c r="A257" s="83"/>
      <c r="B257" s="83"/>
      <c r="C257" s="83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  <c r="P257" s="83"/>
    </row>
    <row r="258" spans="1:16">
      <c r="A258" s="83"/>
      <c r="B258" s="83"/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</row>
    <row r="259" spans="1:16">
      <c r="A259" s="83"/>
      <c r="B259" s="83"/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</row>
    <row r="260" spans="1:16">
      <c r="A260" s="83"/>
      <c r="B260" s="83"/>
      <c r="C260" s="83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</row>
    <row r="261" spans="1:16">
      <c r="A261" s="83"/>
      <c r="B261" s="83"/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</row>
    <row r="262" spans="1:16">
      <c r="A262" s="83"/>
      <c r="B262" s="83"/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  <c r="P262" s="83"/>
    </row>
    <row r="263" spans="1:16">
      <c r="A263" s="83"/>
      <c r="B263" s="83"/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</row>
    <row r="264" spans="1:16" ht="12.75" customHeight="1">
      <c r="A264" s="83"/>
      <c r="B264" s="83"/>
      <c r="C264" s="83"/>
      <c r="D264" s="83"/>
      <c r="E264" s="104"/>
      <c r="F264" s="104"/>
      <c r="G264" s="104"/>
      <c r="H264" s="104"/>
      <c r="I264" s="104"/>
      <c r="J264" s="104"/>
      <c r="K264" s="104"/>
      <c r="L264" s="104"/>
      <c r="M264" s="104"/>
      <c r="N264" s="104"/>
      <c r="O264" s="104"/>
      <c r="P264" s="83"/>
    </row>
    <row r="265" spans="1:16" ht="12.75" customHeight="1">
      <c r="A265" s="83"/>
      <c r="B265" s="83"/>
      <c r="C265" s="83"/>
      <c r="D265" s="105"/>
      <c r="E265" s="104"/>
      <c r="F265" s="104"/>
      <c r="G265" s="104"/>
      <c r="H265" s="104"/>
      <c r="I265" s="104"/>
      <c r="J265" s="104"/>
      <c r="K265" s="104"/>
      <c r="L265" s="104"/>
      <c r="M265" s="104"/>
      <c r="N265" s="104"/>
      <c r="O265" s="104"/>
      <c r="P265" s="83"/>
    </row>
    <row r="266" spans="1:16" ht="12.75" customHeight="1">
      <c r="A266" s="83"/>
      <c r="B266" s="83"/>
      <c r="C266" s="83"/>
      <c r="D266" s="105"/>
      <c r="E266" s="104"/>
      <c r="F266" s="104"/>
      <c r="G266" s="104"/>
      <c r="H266" s="104"/>
      <c r="I266" s="104"/>
      <c r="J266" s="104"/>
      <c r="K266" s="104"/>
      <c r="L266" s="104"/>
      <c r="M266" s="104"/>
      <c r="N266" s="104"/>
      <c r="O266" s="104"/>
      <c r="P266" s="83"/>
    </row>
    <row r="267" spans="1:16" ht="12.75" customHeight="1">
      <c r="A267" s="83"/>
      <c r="B267" s="83"/>
      <c r="C267" s="83"/>
      <c r="D267" s="105"/>
      <c r="E267" s="104"/>
      <c r="F267" s="104"/>
      <c r="G267" s="104"/>
      <c r="H267" s="104"/>
      <c r="I267" s="104"/>
      <c r="J267" s="104"/>
      <c r="K267" s="104"/>
      <c r="L267" s="104"/>
      <c r="M267" s="104"/>
      <c r="N267" s="104"/>
      <c r="O267" s="104"/>
      <c r="P267" s="83"/>
    </row>
    <row r="268" spans="1:16" ht="12.75" customHeight="1">
      <c r="A268" s="83"/>
      <c r="B268" s="83"/>
      <c r="C268" s="83"/>
      <c r="D268" s="105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83"/>
    </row>
    <row r="269" spans="1:16" ht="12.75" customHeight="1">
      <c r="A269" s="83"/>
      <c r="B269" s="83"/>
      <c r="C269" s="83"/>
      <c r="D269" s="83"/>
      <c r="E269" s="104"/>
      <c r="F269" s="104"/>
      <c r="G269" s="104"/>
      <c r="H269" s="104"/>
      <c r="I269" s="104"/>
      <c r="J269" s="104"/>
      <c r="K269" s="104"/>
      <c r="L269" s="104"/>
      <c r="M269" s="104"/>
      <c r="N269" s="104"/>
      <c r="O269" s="104"/>
      <c r="P269" s="83"/>
    </row>
    <row r="270" spans="1:16" ht="34.5" customHeight="1">
      <c r="A270" s="83"/>
      <c r="B270" s="83"/>
      <c r="C270" s="83"/>
      <c r="D270" s="83"/>
      <c r="E270" s="104"/>
      <c r="F270" s="104"/>
      <c r="G270" s="104"/>
      <c r="H270" s="104"/>
      <c r="I270" s="104"/>
      <c r="J270" s="104"/>
      <c r="K270" s="104"/>
      <c r="L270" s="104"/>
      <c r="M270" s="104"/>
      <c r="N270" s="104"/>
      <c r="O270" s="104"/>
      <c r="P270" s="83"/>
    </row>
    <row r="271" spans="1:16" ht="20.25">
      <c r="A271" s="106"/>
      <c r="B271" s="106"/>
      <c r="C271" s="106"/>
      <c r="D271" s="106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6"/>
    </row>
    <row r="272" spans="1:16" ht="20.25">
      <c r="A272" s="106"/>
      <c r="B272" s="106"/>
      <c r="C272" s="106"/>
      <c r="D272" s="106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6"/>
    </row>
    <row r="273" spans="1:16" ht="20.25">
      <c r="A273" s="106"/>
      <c r="B273" s="106"/>
      <c r="C273" s="106"/>
      <c r="D273" s="106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6"/>
    </row>
    <row r="274" spans="1:16" ht="20.25">
      <c r="A274" s="106"/>
      <c r="B274" s="106"/>
      <c r="C274" s="106"/>
      <c r="D274" s="106"/>
      <c r="E274" s="106"/>
      <c r="F274" s="106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</row>
    <row r="275" spans="1:16" ht="20.25">
      <c r="A275" s="106"/>
      <c r="B275" s="106"/>
      <c r="C275" s="106"/>
      <c r="D275" s="106"/>
      <c r="E275" s="106"/>
      <c r="F275" s="106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</row>
    <row r="276" spans="1:16" ht="20.25">
      <c r="A276" s="106"/>
      <c r="B276" s="106"/>
      <c r="C276" s="106"/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</row>
    <row r="277" spans="1:16" ht="20.25">
      <c r="A277" s="106"/>
      <c r="B277" s="106"/>
      <c r="C277" s="106"/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</row>
    <row r="278" spans="1:16" ht="20.25">
      <c r="A278" s="106"/>
      <c r="B278" s="106"/>
      <c r="C278" s="106"/>
      <c r="D278" s="106"/>
      <c r="E278" s="106"/>
      <c r="F278" s="106"/>
      <c r="G278" s="106"/>
      <c r="H278" s="106"/>
      <c r="I278" s="106"/>
      <c r="J278" s="108"/>
      <c r="K278" s="108"/>
      <c r="L278" s="108"/>
      <c r="M278" s="108"/>
      <c r="N278" s="108"/>
      <c r="O278" s="108"/>
      <c r="P278" s="106"/>
    </row>
    <row r="279" spans="1:16" ht="20.25">
      <c r="A279" s="106"/>
      <c r="B279" s="106"/>
      <c r="C279" s="106"/>
      <c r="D279" s="106"/>
      <c r="E279" s="106"/>
      <c r="F279" s="106"/>
      <c r="G279" s="106"/>
      <c r="H279" s="106"/>
      <c r="I279" s="106"/>
      <c r="J279" s="106"/>
      <c r="K279" s="106"/>
      <c r="L279" s="106"/>
      <c r="M279" s="106"/>
      <c r="N279" s="106"/>
      <c r="O279" s="106"/>
      <c r="P279" s="106"/>
    </row>
    <row r="280" spans="1:16" ht="20.25">
      <c r="A280" s="106"/>
      <c r="B280" s="106"/>
      <c r="C280" s="106"/>
      <c r="D280" s="106"/>
      <c r="E280" s="106"/>
      <c r="F280" s="106"/>
      <c r="G280" s="106"/>
      <c r="H280" s="106"/>
      <c r="I280" s="106"/>
      <c r="J280" s="108"/>
      <c r="K280" s="108"/>
      <c r="L280" s="108"/>
      <c r="M280" s="108"/>
      <c r="N280" s="108"/>
      <c r="O280" s="108"/>
      <c r="P280" s="106"/>
    </row>
    <row r="281" spans="1:16" ht="20.25">
      <c r="A281" s="106"/>
      <c r="B281" s="106"/>
      <c r="C281" s="106"/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6"/>
      <c r="O281" s="106"/>
      <c r="P281" s="106"/>
    </row>
    <row r="282" spans="1:16" ht="20.25">
      <c r="A282" s="106"/>
      <c r="B282" s="106"/>
      <c r="C282" s="106"/>
      <c r="D282" s="106"/>
      <c r="E282" s="106"/>
      <c r="F282" s="106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</row>
    <row r="283" spans="1:16" ht="20.25">
      <c r="A283" s="106"/>
      <c r="B283" s="106"/>
      <c r="C283" s="106"/>
      <c r="D283" s="106"/>
      <c r="E283" s="106"/>
      <c r="F283" s="106"/>
      <c r="G283" s="106"/>
      <c r="H283" s="108"/>
      <c r="I283" s="108"/>
      <c r="J283" s="109"/>
      <c r="K283" s="109"/>
      <c r="L283" s="109"/>
      <c r="M283" s="109"/>
      <c r="N283" s="109"/>
      <c r="O283" s="109"/>
      <c r="P283" s="106"/>
    </row>
    <row r="284" spans="1:16" ht="20.25">
      <c r="A284" s="106"/>
      <c r="B284" s="106"/>
      <c r="C284" s="106"/>
      <c r="D284" s="106"/>
      <c r="E284" s="106"/>
      <c r="F284" s="106"/>
      <c r="G284" s="106"/>
      <c r="H284" s="106"/>
      <c r="I284" s="106"/>
      <c r="J284" s="106"/>
      <c r="K284" s="106"/>
      <c r="L284" s="106"/>
      <c r="M284" s="108"/>
      <c r="N284" s="108"/>
      <c r="O284" s="108"/>
      <c r="P284" s="106"/>
    </row>
    <row r="285" spans="1:16" ht="20.25">
      <c r="A285" s="106"/>
      <c r="B285" s="106"/>
      <c r="C285" s="106"/>
      <c r="D285" s="106"/>
      <c r="E285" s="106"/>
      <c r="F285" s="106"/>
      <c r="G285" s="106"/>
      <c r="H285" s="108"/>
      <c r="I285" s="108"/>
      <c r="J285" s="106"/>
      <c r="K285" s="106"/>
      <c r="L285" s="106"/>
      <c r="M285" s="106"/>
      <c r="N285" s="106"/>
      <c r="O285" s="106"/>
      <c r="P285" s="106"/>
    </row>
    <row r="286" spans="1:16" ht="20.25">
      <c r="A286" s="106"/>
      <c r="B286" s="106"/>
      <c r="C286" s="106"/>
      <c r="D286" s="106"/>
      <c r="E286" s="106"/>
      <c r="F286" s="106"/>
      <c r="G286" s="106"/>
      <c r="H286" s="106"/>
      <c r="I286" s="106"/>
      <c r="J286" s="106"/>
      <c r="K286" s="106"/>
      <c r="L286" s="106"/>
      <c r="M286" s="106"/>
      <c r="N286" s="106"/>
      <c r="O286" s="106"/>
      <c r="P286" s="106"/>
    </row>
    <row r="287" spans="1:16" ht="20.25">
      <c r="A287" s="106"/>
      <c r="B287" s="106"/>
      <c r="C287" s="106"/>
      <c r="D287" s="106"/>
      <c r="E287" s="106"/>
      <c r="F287" s="108"/>
      <c r="G287" s="106"/>
      <c r="H287" s="106"/>
      <c r="I287" s="108"/>
      <c r="J287" s="108"/>
      <c r="K287" s="108"/>
      <c r="L287" s="108"/>
      <c r="M287" s="108"/>
      <c r="N287" s="106"/>
      <c r="O287" s="106"/>
      <c r="P287" s="106"/>
    </row>
    <row r="288" spans="1:16" ht="20.25">
      <c r="A288" s="106"/>
      <c r="B288" s="106"/>
      <c r="C288" s="106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</row>
    <row r="289" spans="1:16" ht="20.25">
      <c r="A289" s="83"/>
      <c r="B289" s="83"/>
      <c r="C289" s="83"/>
      <c r="D289" s="83"/>
      <c r="E289" s="83"/>
      <c r="F289" s="83"/>
      <c r="G289" s="83"/>
      <c r="H289" s="83"/>
      <c r="I289" s="83"/>
      <c r="J289" s="83"/>
      <c r="K289" s="83"/>
      <c r="L289" s="83"/>
      <c r="M289" s="106"/>
      <c r="N289" s="106"/>
      <c r="O289" s="106"/>
      <c r="P289" s="106"/>
    </row>
    <row r="290" spans="1:16" ht="20.25">
      <c r="A290" s="83"/>
      <c r="B290" s="83"/>
      <c r="C290" s="83"/>
      <c r="D290" s="83"/>
      <c r="E290" s="106"/>
      <c r="F290" s="106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</row>
    <row r="291" spans="1:16" ht="20.25">
      <c r="A291" s="83"/>
      <c r="B291" s="83"/>
      <c r="C291" s="83"/>
      <c r="D291" s="83"/>
      <c r="E291" s="110"/>
      <c r="F291" s="106"/>
      <c r="G291" s="106"/>
      <c r="H291" s="106"/>
      <c r="I291" s="106"/>
      <c r="J291" s="106"/>
      <c r="K291" s="106"/>
      <c r="L291" s="106"/>
      <c r="M291" s="106"/>
      <c r="N291" s="106"/>
      <c r="O291" s="106"/>
      <c r="P291" s="106"/>
    </row>
    <row r="292" spans="1:16" ht="20.25">
      <c r="A292" s="83"/>
      <c r="B292" s="83"/>
      <c r="C292" s="83"/>
      <c r="D292" s="83"/>
      <c r="E292" s="106"/>
      <c r="F292" s="106"/>
      <c r="G292" s="106"/>
      <c r="H292" s="106"/>
      <c r="I292" s="106"/>
      <c r="J292" s="106"/>
      <c r="K292" s="106"/>
      <c r="L292" s="106"/>
      <c r="M292" s="106"/>
      <c r="N292" s="106"/>
      <c r="O292" s="106"/>
      <c r="P292" s="106"/>
    </row>
    <row r="293" spans="1:16" ht="20.25">
      <c r="A293" s="83"/>
      <c r="B293" s="83"/>
      <c r="C293" s="83"/>
      <c r="D293" s="83"/>
      <c r="E293" s="106"/>
      <c r="F293" s="106"/>
      <c r="G293" s="106"/>
      <c r="H293" s="106"/>
      <c r="I293" s="106"/>
      <c r="J293" s="106"/>
      <c r="K293" s="83"/>
      <c r="L293" s="83"/>
      <c r="M293" s="111"/>
      <c r="N293" s="111"/>
      <c r="O293" s="111"/>
      <c r="P293" s="83"/>
    </row>
    <row r="294" spans="1:16" ht="20.25">
      <c r="A294" s="83"/>
      <c r="B294" s="83"/>
      <c r="C294" s="83"/>
      <c r="D294" s="83"/>
      <c r="E294" s="106"/>
      <c r="F294" s="106"/>
      <c r="G294" s="106"/>
      <c r="H294" s="106"/>
      <c r="I294" s="106"/>
      <c r="J294" s="106"/>
      <c r="K294" s="106"/>
      <c r="L294" s="106"/>
      <c r="M294" s="111"/>
      <c r="N294" s="111"/>
      <c r="O294" s="111"/>
      <c r="P294" s="83"/>
    </row>
    <row r="295" spans="1:16" ht="18">
      <c r="A295" s="83"/>
      <c r="B295" s="83"/>
      <c r="C295" s="83"/>
      <c r="D295" s="83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83"/>
    </row>
    <row r="296" spans="1:16" ht="18">
      <c r="A296" s="83"/>
      <c r="B296" s="83"/>
      <c r="C296" s="83"/>
      <c r="D296" s="83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83"/>
    </row>
    <row r="297" spans="1:16" ht="18">
      <c r="A297" s="83"/>
      <c r="B297" s="83"/>
      <c r="C297" s="83"/>
      <c r="D297" s="83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83"/>
    </row>
    <row r="298" spans="1:16" ht="18">
      <c r="A298" s="83"/>
      <c r="B298" s="83"/>
      <c r="C298" s="83"/>
      <c r="D298" s="83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83"/>
    </row>
    <row r="299" spans="1:16" ht="18">
      <c r="A299" s="83"/>
      <c r="B299" s="83"/>
      <c r="C299" s="83"/>
      <c r="D299" s="83"/>
      <c r="E299" s="111"/>
      <c r="F299" s="111"/>
      <c r="G299" s="111"/>
      <c r="H299" s="111"/>
      <c r="I299" s="111"/>
      <c r="J299" s="111"/>
      <c r="K299" s="83"/>
      <c r="L299" s="83"/>
      <c r="M299" s="83"/>
      <c r="N299" s="83"/>
      <c r="O299" s="83"/>
      <c r="P299" s="83"/>
    </row>
    <row r="300" spans="1:16" ht="18">
      <c r="A300" s="83"/>
      <c r="B300" s="83"/>
      <c r="C300" s="83"/>
      <c r="D300" s="83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83"/>
    </row>
    <row r="301" spans="1:16" ht="18">
      <c r="A301" s="83"/>
      <c r="B301" s="83"/>
      <c r="C301" s="83"/>
      <c r="D301" s="83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83"/>
    </row>
    <row r="302" spans="1:16" ht="18">
      <c r="A302" s="83"/>
      <c r="B302" s="83"/>
      <c r="C302" s="83"/>
      <c r="D302" s="83"/>
      <c r="E302" s="111"/>
      <c r="F302" s="111"/>
      <c r="G302" s="111"/>
      <c r="H302" s="111"/>
      <c r="I302" s="111"/>
      <c r="J302" s="111"/>
      <c r="K302" s="83"/>
      <c r="L302" s="111"/>
      <c r="M302" s="111"/>
      <c r="N302" s="111"/>
      <c r="O302" s="111"/>
      <c r="P302" s="83"/>
    </row>
    <row r="303" spans="1:16" ht="18">
      <c r="A303" s="83"/>
      <c r="B303" s="83"/>
      <c r="C303" s="83"/>
      <c r="D303" s="83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83"/>
    </row>
    <row r="304" spans="1:16">
      <c r="A304" s="83"/>
      <c r="B304" s="83"/>
      <c r="C304" s="83"/>
      <c r="D304" s="83"/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</row>
    <row r="305" spans="1:16">
      <c r="A305" s="83"/>
      <c r="B305" s="83"/>
      <c r="C305" s="83"/>
      <c r="D305" s="83"/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</row>
    <row r="306" spans="1:16">
      <c r="A306" s="83"/>
      <c r="B306" s="83"/>
      <c r="C306" s="83"/>
      <c r="D306" s="83"/>
      <c r="E306" s="83"/>
      <c r="F306" s="83"/>
      <c r="G306" s="83"/>
      <c r="H306" s="83"/>
      <c r="I306" s="83"/>
      <c r="J306" s="83"/>
      <c r="K306" s="83"/>
      <c r="L306" s="83"/>
      <c r="M306" s="83"/>
      <c r="N306" s="83"/>
      <c r="O306" s="83"/>
      <c r="P306" s="83"/>
    </row>
    <row r="307" spans="1:16">
      <c r="A307" s="83"/>
      <c r="B307" s="83"/>
      <c r="C307" s="83"/>
      <c r="D307" s="83"/>
      <c r="E307" s="83"/>
      <c r="F307" s="83"/>
      <c r="G307" s="83"/>
      <c r="H307" s="83"/>
      <c r="I307" s="83"/>
      <c r="J307" s="83"/>
      <c r="K307" s="83"/>
      <c r="L307" s="83"/>
      <c r="M307" s="83"/>
      <c r="N307" s="83"/>
      <c r="O307" s="83"/>
      <c r="P307" s="83"/>
    </row>
    <row r="308" spans="1:16">
      <c r="A308" s="83"/>
      <c r="B308" s="83"/>
      <c r="C308" s="83"/>
      <c r="D308" s="83"/>
      <c r="E308" s="83"/>
      <c r="F308" s="83"/>
      <c r="G308" s="83"/>
      <c r="H308" s="83"/>
      <c r="I308" s="83"/>
      <c r="J308" s="83"/>
      <c r="K308" s="83"/>
      <c r="L308" s="83"/>
      <c r="M308" s="83"/>
      <c r="N308" s="83"/>
      <c r="O308" s="83"/>
      <c r="P308" s="83"/>
    </row>
    <row r="309" spans="1:16">
      <c r="A309" s="83"/>
      <c r="B309" s="83"/>
      <c r="C309" s="83"/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</row>
    <row r="310" spans="1:16">
      <c r="A310" s="83"/>
      <c r="B310" s="83"/>
      <c r="C310" s="83"/>
      <c r="D310" s="83"/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</row>
    <row r="311" spans="1:16">
      <c r="A311" s="83"/>
      <c r="B311" s="83"/>
      <c r="C311" s="83"/>
      <c r="D311" s="83"/>
      <c r="E311" s="83"/>
      <c r="F311" s="83"/>
      <c r="G311" s="83"/>
      <c r="H311" s="83"/>
      <c r="I311" s="83"/>
      <c r="J311" s="83"/>
      <c r="K311" s="83"/>
      <c r="L311" s="83"/>
      <c r="M311" s="83"/>
      <c r="N311" s="83"/>
      <c r="O311" s="83"/>
      <c r="P311" s="83"/>
    </row>
    <row r="312" spans="1:16">
      <c r="A312" s="83"/>
      <c r="B312" s="83"/>
      <c r="C312" s="83"/>
      <c r="D312" s="83"/>
      <c r="E312" s="83"/>
      <c r="F312" s="83"/>
      <c r="G312" s="83"/>
      <c r="H312" s="83"/>
      <c r="I312" s="83"/>
      <c r="J312" s="83"/>
      <c r="K312" s="83"/>
      <c r="L312" s="83"/>
      <c r="M312" s="83"/>
      <c r="N312" s="83"/>
      <c r="O312" s="83"/>
      <c r="P312" s="83"/>
    </row>
    <row r="313" spans="1:16">
      <c r="A313" s="83"/>
      <c r="B313" s="83"/>
      <c r="C313" s="83"/>
      <c r="D313" s="83"/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83"/>
    </row>
    <row r="314" spans="1:16">
      <c r="A314" s="83"/>
      <c r="B314" s="83"/>
      <c r="C314" s="83"/>
      <c r="D314" s="83"/>
      <c r="E314" s="83"/>
      <c r="F314" s="83"/>
      <c r="G314" s="83"/>
      <c r="H314" s="83"/>
      <c r="I314" s="83"/>
      <c r="J314" s="83"/>
      <c r="K314" s="83"/>
      <c r="L314" s="83"/>
      <c r="M314" s="83"/>
      <c r="N314" s="83"/>
      <c r="O314" s="83"/>
      <c r="P314" s="83"/>
    </row>
    <row r="315" spans="1:16">
      <c r="A315" s="83"/>
      <c r="B315" s="83"/>
      <c r="C315" s="83"/>
      <c r="D315" s="83"/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</row>
    <row r="316" spans="1:16">
      <c r="A316" s="83"/>
      <c r="B316" s="83"/>
      <c r="C316" s="83"/>
      <c r="D316" s="83"/>
      <c r="E316" s="83"/>
      <c r="F316" s="83"/>
      <c r="G316" s="83"/>
      <c r="H316" s="83"/>
      <c r="I316" s="83"/>
      <c r="J316" s="83"/>
      <c r="K316" s="83"/>
      <c r="L316" s="83"/>
      <c r="M316" s="83"/>
      <c r="N316" s="83"/>
      <c r="O316" s="83"/>
      <c r="P316" s="83"/>
    </row>
    <row r="317" spans="1:16">
      <c r="A317" s="83"/>
      <c r="B317" s="83"/>
      <c r="C317" s="83"/>
      <c r="D317" s="83"/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</row>
    <row r="318" spans="1:16">
      <c r="A318" s="83"/>
      <c r="B318" s="83"/>
      <c r="C318" s="83"/>
      <c r="D318" s="83"/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3"/>
      <c r="P318" s="83"/>
    </row>
    <row r="319" spans="1:16">
      <c r="A319" s="112"/>
      <c r="B319" s="112"/>
      <c r="C319" s="112"/>
      <c r="D319" s="112"/>
      <c r="E319" s="112"/>
      <c r="F319" s="112"/>
      <c r="G319" s="112"/>
      <c r="H319" s="112"/>
      <c r="I319" s="112"/>
      <c r="J319" s="112"/>
      <c r="K319" s="112"/>
      <c r="L319" s="112"/>
      <c r="M319" s="112"/>
      <c r="N319" s="112"/>
      <c r="O319" s="112"/>
      <c r="P319" s="112"/>
    </row>
    <row r="320" spans="1:16">
      <c r="A320" s="112"/>
      <c r="B320" s="112"/>
      <c r="C320" s="112"/>
      <c r="D320" s="112"/>
      <c r="E320" s="112"/>
      <c r="F320" s="112"/>
      <c r="G320" s="112"/>
      <c r="H320" s="112"/>
      <c r="I320" s="112"/>
      <c r="J320" s="112"/>
      <c r="K320" s="112"/>
      <c r="L320" s="112"/>
      <c r="M320" s="112"/>
      <c r="N320" s="112"/>
      <c r="O320" s="112"/>
      <c r="P320" s="112"/>
    </row>
    <row r="321" spans="1:16">
      <c r="A321" s="112"/>
      <c r="B321" s="112"/>
      <c r="C321" s="112"/>
      <c r="D321" s="112"/>
      <c r="E321" s="112"/>
      <c r="F321" s="112"/>
      <c r="G321" s="112"/>
      <c r="H321" s="112"/>
      <c r="I321" s="112"/>
      <c r="J321" s="112"/>
      <c r="K321" s="112"/>
      <c r="L321" s="112"/>
      <c r="M321" s="112"/>
      <c r="N321" s="112"/>
      <c r="O321" s="112"/>
      <c r="P321" s="112"/>
    </row>
    <row r="322" spans="1:16">
      <c r="A322" s="112"/>
      <c r="B322" s="112"/>
      <c r="C322" s="112"/>
      <c r="D322" s="112"/>
      <c r="E322" s="112"/>
      <c r="F322" s="112"/>
      <c r="G322" s="112"/>
      <c r="H322" s="112"/>
      <c r="I322" s="112"/>
      <c r="J322" s="112"/>
      <c r="K322" s="112"/>
      <c r="L322" s="112"/>
      <c r="M322" s="112"/>
      <c r="N322" s="112"/>
      <c r="O322" s="112"/>
      <c r="P322" s="112"/>
    </row>
    <row r="323" spans="1:16">
      <c r="A323" s="112"/>
      <c r="B323" s="112"/>
      <c r="C323" s="112"/>
      <c r="D323" s="112"/>
      <c r="E323" s="112"/>
      <c r="F323" s="112"/>
      <c r="G323" s="112"/>
      <c r="H323" s="112"/>
      <c r="I323" s="112"/>
      <c r="J323" s="112"/>
      <c r="K323" s="112"/>
      <c r="L323" s="112"/>
      <c r="M323" s="112"/>
      <c r="N323" s="112"/>
      <c r="O323" s="112"/>
      <c r="P323" s="112"/>
    </row>
    <row r="324" spans="1:16">
      <c r="A324" s="112"/>
      <c r="B324" s="112"/>
      <c r="C324" s="112"/>
      <c r="D324" s="112"/>
      <c r="E324" s="112"/>
      <c r="F324" s="112"/>
      <c r="G324" s="112"/>
      <c r="H324" s="112"/>
      <c r="I324" s="112"/>
      <c r="J324" s="112"/>
      <c r="K324" s="112"/>
      <c r="L324" s="112"/>
      <c r="M324" s="112"/>
      <c r="N324" s="112"/>
      <c r="O324" s="112"/>
      <c r="P324" s="112"/>
    </row>
    <row r="325" spans="1:16">
      <c r="A325" s="112"/>
      <c r="B325" s="112"/>
      <c r="C325" s="112"/>
      <c r="D325" s="112"/>
      <c r="E325" s="112"/>
      <c r="F325" s="112"/>
      <c r="G325" s="112"/>
      <c r="H325" s="112"/>
      <c r="I325" s="112"/>
      <c r="J325" s="112"/>
      <c r="K325" s="112"/>
      <c r="L325" s="112"/>
      <c r="M325" s="112"/>
      <c r="N325" s="112"/>
      <c r="O325" s="112"/>
      <c r="P325" s="112"/>
    </row>
    <row r="326" spans="1:16">
      <c r="A326" s="112"/>
      <c r="B326" s="112"/>
      <c r="C326" s="112"/>
      <c r="D326" s="112"/>
      <c r="E326" s="112"/>
      <c r="F326" s="112"/>
      <c r="G326" s="112"/>
      <c r="H326" s="112"/>
      <c r="I326" s="112"/>
      <c r="J326" s="112"/>
      <c r="K326" s="112"/>
      <c r="L326" s="112"/>
      <c r="M326" s="112"/>
      <c r="N326" s="112"/>
      <c r="O326" s="112"/>
      <c r="P326" s="112"/>
    </row>
    <row r="327" spans="1:16">
      <c r="A327" s="112"/>
      <c r="B327" s="112"/>
      <c r="C327" s="112"/>
      <c r="D327" s="112"/>
      <c r="E327" s="112"/>
      <c r="F327" s="112"/>
      <c r="G327" s="112"/>
      <c r="H327" s="112"/>
      <c r="I327" s="112"/>
      <c r="J327" s="112"/>
      <c r="K327" s="112"/>
      <c r="L327" s="112"/>
      <c r="M327" s="112"/>
      <c r="N327" s="112"/>
      <c r="O327" s="112"/>
      <c r="P327" s="112"/>
    </row>
    <row r="328" spans="1:16">
      <c r="A328" s="112"/>
      <c r="B328" s="112"/>
      <c r="C328" s="112"/>
      <c r="D328" s="112"/>
      <c r="E328" s="112"/>
      <c r="F328" s="112"/>
      <c r="G328" s="112"/>
      <c r="H328" s="112"/>
      <c r="I328" s="112"/>
      <c r="J328" s="112"/>
      <c r="K328" s="112"/>
      <c r="L328" s="112"/>
      <c r="M328" s="112"/>
      <c r="N328" s="112"/>
      <c r="O328" s="112"/>
      <c r="P328" s="112"/>
    </row>
    <row r="329" spans="1:16">
      <c r="A329" s="112"/>
      <c r="B329" s="112"/>
      <c r="C329" s="112"/>
      <c r="D329" s="112"/>
      <c r="E329" s="112"/>
      <c r="F329" s="112"/>
      <c r="G329" s="112"/>
      <c r="H329" s="112"/>
      <c r="I329" s="112"/>
      <c r="J329" s="112"/>
      <c r="K329" s="112"/>
      <c r="L329" s="112"/>
      <c r="M329" s="112"/>
      <c r="N329" s="112"/>
      <c r="O329" s="112"/>
      <c r="P329" s="112"/>
    </row>
    <row r="330" spans="1:16">
      <c r="A330" s="112"/>
      <c r="B330" s="112"/>
      <c r="C330" s="112"/>
      <c r="D330" s="112"/>
      <c r="E330" s="112"/>
      <c r="F330" s="112"/>
      <c r="G330" s="112"/>
      <c r="H330" s="112"/>
      <c r="I330" s="112"/>
      <c r="J330" s="112"/>
      <c r="K330" s="112"/>
      <c r="L330" s="112"/>
      <c r="M330" s="112"/>
      <c r="N330" s="112"/>
      <c r="O330" s="112"/>
      <c r="P330" s="112"/>
    </row>
    <row r="331" spans="1:16">
      <c r="A331" s="112"/>
      <c r="B331" s="112"/>
      <c r="C331" s="112"/>
      <c r="D331" s="112"/>
      <c r="E331" s="112"/>
      <c r="F331" s="112"/>
      <c r="G331" s="112"/>
      <c r="H331" s="112"/>
      <c r="I331" s="112"/>
      <c r="J331" s="112"/>
      <c r="K331" s="112"/>
      <c r="L331" s="112"/>
      <c r="M331" s="112"/>
      <c r="N331" s="112"/>
      <c r="O331" s="112"/>
      <c r="P331" s="112"/>
    </row>
    <row r="332" spans="1:16">
      <c r="A332" s="112"/>
      <c r="B332" s="112"/>
      <c r="C332" s="112"/>
      <c r="D332" s="112"/>
      <c r="E332" s="112"/>
      <c r="F332" s="112"/>
      <c r="G332" s="112"/>
      <c r="H332" s="112"/>
      <c r="I332" s="112"/>
      <c r="J332" s="112"/>
      <c r="K332" s="112"/>
      <c r="L332" s="112"/>
      <c r="M332" s="112"/>
      <c r="N332" s="112"/>
      <c r="O332" s="112"/>
      <c r="P332" s="112"/>
    </row>
    <row r="333" spans="1:16">
      <c r="A333" s="112"/>
      <c r="B333" s="112"/>
      <c r="C333" s="112"/>
      <c r="D333" s="112"/>
      <c r="E333" s="112"/>
      <c r="F333" s="112"/>
      <c r="G333" s="112"/>
      <c r="H333" s="112"/>
      <c r="I333" s="112"/>
      <c r="J333" s="112"/>
      <c r="K333" s="112"/>
      <c r="L333" s="112"/>
      <c r="M333" s="112"/>
      <c r="N333" s="112"/>
      <c r="O333" s="112"/>
      <c r="P333" s="112"/>
    </row>
    <row r="334" spans="1:16">
      <c r="A334" s="112"/>
      <c r="B334" s="112"/>
      <c r="C334" s="112"/>
      <c r="D334" s="112"/>
      <c r="E334" s="112"/>
      <c r="F334" s="112"/>
      <c r="G334" s="112"/>
      <c r="H334" s="112"/>
      <c r="I334" s="112"/>
      <c r="J334" s="112"/>
      <c r="K334" s="112"/>
      <c r="L334" s="112"/>
      <c r="M334" s="112"/>
      <c r="N334" s="112"/>
      <c r="O334" s="112"/>
      <c r="P334" s="112"/>
    </row>
    <row r="335" spans="1:16">
      <c r="A335" s="112"/>
      <c r="B335" s="112"/>
      <c r="C335" s="112"/>
      <c r="D335" s="112"/>
      <c r="E335" s="112"/>
      <c r="F335" s="112"/>
      <c r="G335" s="112"/>
      <c r="H335" s="112"/>
      <c r="I335" s="112"/>
      <c r="J335" s="112"/>
      <c r="K335" s="112"/>
      <c r="L335" s="112"/>
      <c r="M335" s="112"/>
      <c r="N335" s="112"/>
      <c r="O335" s="112"/>
      <c r="P335" s="112"/>
    </row>
    <row r="336" spans="1:16">
      <c r="A336" s="112"/>
      <c r="B336" s="112"/>
      <c r="C336" s="112"/>
      <c r="D336" s="112"/>
      <c r="E336" s="112"/>
      <c r="F336" s="112"/>
      <c r="G336" s="112"/>
      <c r="H336" s="112"/>
      <c r="I336" s="112"/>
      <c r="J336" s="112"/>
      <c r="K336" s="112"/>
      <c r="L336" s="112"/>
      <c r="M336" s="112"/>
      <c r="N336" s="112"/>
      <c r="O336" s="112"/>
      <c r="P336" s="112"/>
    </row>
    <row r="337" spans="1:16">
      <c r="A337" s="112"/>
      <c r="B337" s="112"/>
      <c r="C337" s="112"/>
      <c r="D337" s="112"/>
      <c r="E337" s="112"/>
      <c r="F337" s="112"/>
      <c r="G337" s="112"/>
      <c r="H337" s="112"/>
      <c r="I337" s="112"/>
      <c r="J337" s="112"/>
      <c r="K337" s="112"/>
      <c r="L337" s="112"/>
      <c r="M337" s="112"/>
      <c r="N337" s="112"/>
      <c r="O337" s="112"/>
      <c r="P337" s="112"/>
    </row>
    <row r="338" spans="1:16">
      <c r="A338" s="112"/>
      <c r="B338" s="112"/>
      <c r="C338" s="112"/>
      <c r="D338" s="112"/>
      <c r="E338" s="112"/>
      <c r="F338" s="112"/>
      <c r="G338" s="112"/>
      <c r="H338" s="112"/>
      <c r="I338" s="112"/>
      <c r="J338" s="112"/>
      <c r="K338" s="112"/>
      <c r="L338" s="112"/>
      <c r="M338" s="112"/>
      <c r="N338" s="112"/>
      <c r="O338" s="112"/>
      <c r="P338" s="112"/>
    </row>
    <row r="339" spans="1:16">
      <c r="A339" s="112"/>
      <c r="B339" s="112"/>
      <c r="C339" s="112"/>
      <c r="D339" s="112"/>
      <c r="E339" s="112"/>
      <c r="F339" s="112"/>
      <c r="G339" s="112"/>
      <c r="H339" s="112"/>
      <c r="I339" s="112"/>
      <c r="J339" s="112"/>
      <c r="K339" s="112"/>
      <c r="L339" s="112"/>
      <c r="M339" s="112"/>
      <c r="N339" s="112"/>
      <c r="O339" s="112"/>
      <c r="P339" s="112"/>
    </row>
    <row r="340" spans="1:16">
      <c r="A340" s="112"/>
      <c r="B340" s="112"/>
      <c r="C340" s="112"/>
      <c r="D340" s="112"/>
      <c r="E340" s="112"/>
      <c r="F340" s="112"/>
      <c r="G340" s="112"/>
      <c r="H340" s="112"/>
      <c r="I340" s="112"/>
      <c r="J340" s="112"/>
      <c r="K340" s="112"/>
      <c r="L340" s="112"/>
      <c r="M340" s="112"/>
      <c r="N340" s="112"/>
      <c r="O340" s="112"/>
      <c r="P340" s="112"/>
    </row>
    <row r="341" spans="1:16">
      <c r="A341" s="112"/>
      <c r="B341" s="112"/>
      <c r="C341" s="112"/>
      <c r="D341" s="112"/>
      <c r="E341" s="112"/>
      <c r="F341" s="112"/>
      <c r="G341" s="112"/>
      <c r="H341" s="112"/>
      <c r="I341" s="112"/>
      <c r="J341" s="112"/>
      <c r="K341" s="112"/>
      <c r="L341" s="112"/>
      <c r="M341" s="112"/>
      <c r="N341" s="112"/>
      <c r="O341" s="112"/>
      <c r="P341" s="112"/>
    </row>
    <row r="342" spans="1:16">
      <c r="A342" s="112"/>
      <c r="B342" s="112"/>
      <c r="C342" s="112"/>
      <c r="D342" s="112"/>
      <c r="E342" s="112"/>
      <c r="F342" s="112"/>
      <c r="G342" s="112"/>
      <c r="H342" s="112"/>
      <c r="I342" s="112"/>
      <c r="J342" s="112"/>
      <c r="K342" s="112"/>
      <c r="L342" s="112"/>
      <c r="M342" s="112"/>
      <c r="N342" s="112"/>
      <c r="O342" s="112"/>
      <c r="P342" s="112"/>
    </row>
    <row r="343" spans="1:16">
      <c r="A343" s="112"/>
      <c r="B343" s="112"/>
      <c r="C343" s="112"/>
      <c r="D343" s="112"/>
      <c r="E343" s="112"/>
      <c r="F343" s="112"/>
      <c r="G343" s="112"/>
      <c r="H343" s="112"/>
      <c r="I343" s="112"/>
      <c r="J343" s="112"/>
      <c r="K343" s="112"/>
      <c r="L343" s="112"/>
      <c r="M343" s="112"/>
      <c r="N343" s="112"/>
      <c r="O343" s="112"/>
      <c r="P343" s="112"/>
    </row>
    <row r="344" spans="1:16">
      <c r="A344" s="112"/>
      <c r="B344" s="112"/>
      <c r="C344" s="112"/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</row>
    <row r="345" spans="1:16">
      <c r="A345" s="112"/>
      <c r="B345" s="112"/>
      <c r="C345" s="112"/>
      <c r="D345" s="112"/>
      <c r="E345" s="112"/>
      <c r="F345" s="112"/>
      <c r="G345" s="112"/>
      <c r="H345" s="112"/>
      <c r="I345" s="112"/>
      <c r="J345" s="112"/>
      <c r="K345" s="112"/>
      <c r="L345" s="112"/>
      <c r="M345" s="112"/>
      <c r="N345" s="112"/>
      <c r="O345" s="112"/>
      <c r="P345" s="112"/>
    </row>
    <row r="346" spans="1:16">
      <c r="A346" s="112"/>
      <c r="B346" s="112"/>
      <c r="C346" s="112"/>
      <c r="D346" s="112"/>
      <c r="E346" s="112"/>
      <c r="F346" s="112"/>
      <c r="G346" s="112"/>
      <c r="H346" s="112"/>
      <c r="I346" s="112"/>
      <c r="J346" s="112"/>
      <c r="K346" s="112"/>
      <c r="L346" s="112"/>
      <c r="M346" s="112"/>
      <c r="N346" s="112"/>
      <c r="O346" s="112"/>
      <c r="P346" s="112"/>
    </row>
    <row r="347" spans="1:16">
      <c r="A347" s="112"/>
      <c r="B347" s="112"/>
      <c r="C347" s="112"/>
      <c r="D347" s="112"/>
      <c r="E347" s="112"/>
      <c r="F347" s="112"/>
      <c r="G347" s="112"/>
      <c r="H347" s="112"/>
      <c r="I347" s="112"/>
      <c r="J347" s="112"/>
      <c r="K347" s="112"/>
      <c r="L347" s="112"/>
      <c r="M347" s="112"/>
      <c r="N347" s="112"/>
      <c r="O347" s="112"/>
      <c r="P347" s="112"/>
    </row>
    <row r="348" spans="1:16">
      <c r="A348" s="112"/>
      <c r="B348" s="112"/>
      <c r="C348" s="112"/>
      <c r="D348" s="112"/>
      <c r="E348" s="112"/>
      <c r="F348" s="112"/>
      <c r="G348" s="112"/>
      <c r="H348" s="112"/>
      <c r="I348" s="112"/>
      <c r="J348" s="112"/>
      <c r="K348" s="112"/>
      <c r="L348" s="112"/>
      <c r="M348" s="112"/>
      <c r="N348" s="112"/>
      <c r="O348" s="112"/>
      <c r="P348" s="112"/>
    </row>
    <row r="349" spans="1:16">
      <c r="A349" s="112"/>
      <c r="B349" s="112"/>
      <c r="C349" s="112"/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</row>
    <row r="350" spans="1:16">
      <c r="A350" s="112"/>
      <c r="B350" s="112"/>
      <c r="C350" s="112"/>
      <c r="D350" s="112"/>
      <c r="E350" s="112"/>
      <c r="F350" s="112"/>
      <c r="G350" s="112"/>
      <c r="H350" s="112"/>
      <c r="I350" s="112"/>
      <c r="J350" s="112"/>
      <c r="K350" s="112"/>
      <c r="L350" s="112"/>
      <c r="M350" s="112"/>
      <c r="N350" s="112"/>
      <c r="O350" s="112"/>
      <c r="P350" s="112"/>
    </row>
    <row r="351" spans="1:16">
      <c r="A351" s="112"/>
      <c r="B351" s="112"/>
      <c r="C351" s="112"/>
      <c r="D351" s="112"/>
      <c r="E351" s="112"/>
      <c r="F351" s="112"/>
      <c r="G351" s="112"/>
      <c r="H351" s="112"/>
      <c r="I351" s="112"/>
      <c r="J351" s="112"/>
      <c r="K351" s="112"/>
      <c r="L351" s="112"/>
      <c r="M351" s="112"/>
      <c r="N351" s="112"/>
      <c r="O351" s="112"/>
      <c r="P351" s="112"/>
    </row>
    <row r="352" spans="1:16">
      <c r="A352" s="112"/>
      <c r="B352" s="112"/>
      <c r="C352" s="112"/>
      <c r="D352" s="112"/>
      <c r="E352" s="112"/>
      <c r="F352" s="112"/>
      <c r="G352" s="112"/>
      <c r="H352" s="112"/>
      <c r="I352" s="112"/>
      <c r="J352" s="112"/>
      <c r="K352" s="112"/>
      <c r="L352" s="112"/>
      <c r="M352" s="112"/>
      <c r="N352" s="112"/>
      <c r="O352" s="112"/>
      <c r="P352" s="112"/>
    </row>
    <row r="353" spans="1:16">
      <c r="A353" s="112"/>
      <c r="B353" s="112"/>
      <c r="C353" s="112"/>
      <c r="D353" s="112"/>
      <c r="E353" s="112"/>
      <c r="F353" s="112"/>
      <c r="G353" s="112"/>
      <c r="H353" s="112"/>
      <c r="I353" s="112"/>
      <c r="J353" s="112"/>
      <c r="K353" s="112"/>
      <c r="L353" s="112"/>
      <c r="M353" s="112"/>
      <c r="N353" s="112"/>
      <c r="O353" s="112"/>
      <c r="P353" s="112"/>
    </row>
    <row r="354" spans="1:16">
      <c r="A354" s="112"/>
      <c r="B354" s="112"/>
      <c r="C354" s="112"/>
      <c r="D354" s="112"/>
      <c r="E354" s="112"/>
      <c r="F354" s="112"/>
      <c r="G354" s="112"/>
      <c r="H354" s="112"/>
      <c r="I354" s="112"/>
      <c r="J354" s="112"/>
      <c r="K354" s="112"/>
      <c r="L354" s="112"/>
      <c r="M354" s="112"/>
      <c r="N354" s="112"/>
      <c r="O354" s="112"/>
      <c r="P354" s="112"/>
    </row>
    <row r="355" spans="1:16">
      <c r="A355" s="112"/>
      <c r="B355" s="112"/>
      <c r="C355" s="112"/>
      <c r="D355" s="112"/>
      <c r="E355" s="112"/>
      <c r="F355" s="112"/>
      <c r="G355" s="112"/>
      <c r="H355" s="112"/>
      <c r="I355" s="112"/>
      <c r="J355" s="112"/>
      <c r="K355" s="112"/>
      <c r="L355" s="112"/>
      <c r="M355" s="112"/>
      <c r="N355" s="112"/>
      <c r="O355" s="112"/>
      <c r="P355" s="112"/>
    </row>
    <row r="356" spans="1:16">
      <c r="A356" s="112"/>
      <c r="B356" s="112"/>
      <c r="C356" s="112"/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</row>
    <row r="357" spans="1:16">
      <c r="A357" s="112"/>
      <c r="B357" s="112"/>
      <c r="C357" s="112"/>
      <c r="D357" s="112"/>
      <c r="E357" s="112"/>
      <c r="F357" s="112"/>
      <c r="G357" s="112"/>
      <c r="H357" s="112"/>
      <c r="I357" s="112"/>
      <c r="J357" s="112"/>
      <c r="K357" s="112"/>
      <c r="L357" s="112"/>
      <c r="M357" s="112"/>
      <c r="N357" s="112"/>
      <c r="O357" s="112"/>
      <c r="P357" s="112"/>
    </row>
    <row r="358" spans="1:16">
      <c r="A358" s="112"/>
      <c r="B358" s="112"/>
      <c r="C358" s="112"/>
      <c r="D358" s="112"/>
      <c r="E358" s="112"/>
      <c r="F358" s="112"/>
      <c r="G358" s="112"/>
      <c r="H358" s="112"/>
      <c r="I358" s="112"/>
      <c r="J358" s="112"/>
      <c r="K358" s="112"/>
      <c r="L358" s="112"/>
      <c r="M358" s="112"/>
      <c r="N358" s="112"/>
      <c r="O358" s="112"/>
      <c r="P358" s="112"/>
    </row>
    <row r="359" spans="1:16">
      <c r="A359" s="112"/>
      <c r="B359" s="112"/>
      <c r="C359" s="112"/>
      <c r="D359" s="112"/>
      <c r="E359" s="112"/>
      <c r="F359" s="112"/>
      <c r="G359" s="112"/>
      <c r="H359" s="112"/>
      <c r="I359" s="112"/>
      <c r="J359" s="112"/>
      <c r="K359" s="112"/>
      <c r="L359" s="112"/>
      <c r="M359" s="112"/>
      <c r="N359" s="112"/>
      <c r="O359" s="112"/>
      <c r="P359" s="112"/>
    </row>
    <row r="360" spans="1:16">
      <c r="A360" s="112"/>
      <c r="B360" s="112"/>
      <c r="C360" s="112"/>
      <c r="D360" s="112"/>
      <c r="E360" s="112"/>
      <c r="F360" s="112"/>
      <c r="G360" s="112"/>
      <c r="H360" s="112"/>
      <c r="I360" s="112"/>
      <c r="J360" s="112"/>
      <c r="K360" s="112"/>
      <c r="L360" s="112"/>
      <c r="M360" s="112"/>
      <c r="N360" s="112"/>
      <c r="O360" s="112"/>
      <c r="P360" s="112"/>
    </row>
    <row r="361" spans="1:16">
      <c r="A361" s="112"/>
      <c r="B361" s="112"/>
      <c r="C361" s="112"/>
      <c r="D361" s="112"/>
      <c r="E361" s="112"/>
      <c r="F361" s="112"/>
      <c r="G361" s="112"/>
      <c r="H361" s="112"/>
      <c r="I361" s="112"/>
      <c r="J361" s="112"/>
      <c r="K361" s="112"/>
      <c r="L361" s="112"/>
      <c r="M361" s="112"/>
      <c r="N361" s="112"/>
      <c r="O361" s="112"/>
      <c r="P361" s="112"/>
    </row>
    <row r="362" spans="1:16">
      <c r="A362" s="112"/>
      <c r="B362" s="112"/>
      <c r="C362" s="112"/>
      <c r="D362" s="112"/>
      <c r="E362" s="112"/>
      <c r="F362" s="112"/>
      <c r="G362" s="112"/>
      <c r="H362" s="112"/>
      <c r="I362" s="112"/>
      <c r="J362" s="112"/>
      <c r="K362" s="112"/>
      <c r="L362" s="112"/>
      <c r="M362" s="112"/>
      <c r="N362" s="112"/>
      <c r="O362" s="112"/>
      <c r="P362" s="112"/>
    </row>
    <row r="363" spans="1:16">
      <c r="A363" s="112"/>
      <c r="B363" s="112"/>
      <c r="C363" s="112"/>
      <c r="D363" s="112"/>
      <c r="E363" s="112"/>
      <c r="F363" s="112"/>
      <c r="G363" s="112"/>
      <c r="H363" s="112"/>
      <c r="I363" s="112"/>
      <c r="J363" s="112"/>
      <c r="K363" s="112"/>
      <c r="L363" s="112"/>
      <c r="M363" s="112"/>
      <c r="N363" s="112"/>
      <c r="O363" s="112"/>
      <c r="P363" s="112"/>
    </row>
    <row r="364" spans="1:16">
      <c r="A364" s="112"/>
      <c r="B364" s="112"/>
      <c r="C364" s="112"/>
      <c r="D364" s="112"/>
      <c r="E364" s="112"/>
      <c r="F364" s="112"/>
      <c r="G364" s="112"/>
      <c r="H364" s="112"/>
      <c r="I364" s="112"/>
      <c r="J364" s="112"/>
      <c r="K364" s="112"/>
      <c r="L364" s="112"/>
      <c r="M364" s="112"/>
      <c r="N364" s="112"/>
      <c r="O364" s="112"/>
      <c r="P364" s="112"/>
    </row>
    <row r="365" spans="1:16">
      <c r="A365" s="112"/>
      <c r="B365" s="112"/>
      <c r="C365" s="112"/>
      <c r="D365" s="112"/>
      <c r="E365" s="112"/>
      <c r="F365" s="112"/>
      <c r="G365" s="112"/>
      <c r="H365" s="112"/>
      <c r="I365" s="112"/>
      <c r="J365" s="112"/>
      <c r="K365" s="112"/>
      <c r="L365" s="112"/>
      <c r="M365" s="112"/>
      <c r="N365" s="112"/>
      <c r="O365" s="112"/>
      <c r="P365" s="112"/>
    </row>
    <row r="366" spans="1:16">
      <c r="A366" s="112"/>
      <c r="B366" s="112"/>
      <c r="C366" s="112"/>
      <c r="D366" s="112"/>
      <c r="E366" s="112"/>
      <c r="F366" s="112"/>
      <c r="G366" s="112"/>
      <c r="H366" s="112"/>
      <c r="I366" s="112"/>
      <c r="J366" s="112"/>
      <c r="K366" s="112"/>
      <c r="L366" s="112"/>
      <c r="M366" s="112"/>
      <c r="N366" s="112"/>
      <c r="O366" s="112"/>
      <c r="P366" s="112"/>
    </row>
    <row r="367" spans="1:16">
      <c r="A367" s="112"/>
      <c r="B367" s="112"/>
      <c r="C367" s="112"/>
      <c r="D367" s="112"/>
      <c r="E367" s="112"/>
      <c r="F367" s="112"/>
      <c r="G367" s="112"/>
      <c r="H367" s="112"/>
      <c r="I367" s="112"/>
      <c r="J367" s="112"/>
      <c r="K367" s="112"/>
      <c r="L367" s="112"/>
      <c r="M367" s="112"/>
      <c r="N367" s="112"/>
      <c r="O367" s="112"/>
      <c r="P367" s="112"/>
    </row>
    <row r="368" spans="1:16">
      <c r="A368" s="112"/>
      <c r="B368" s="112"/>
      <c r="C368" s="112"/>
      <c r="D368" s="112"/>
      <c r="E368" s="112"/>
      <c r="F368" s="112"/>
      <c r="G368" s="112"/>
      <c r="H368" s="112"/>
      <c r="I368" s="112"/>
      <c r="J368" s="112"/>
      <c r="K368" s="112"/>
      <c r="L368" s="112"/>
      <c r="M368" s="112"/>
      <c r="N368" s="112"/>
      <c r="O368" s="112"/>
      <c r="P368" s="112"/>
    </row>
    <row r="369" spans="1:16">
      <c r="A369" s="112"/>
      <c r="B369" s="112"/>
      <c r="C369" s="112"/>
      <c r="D369" s="112"/>
      <c r="E369" s="112"/>
      <c r="F369" s="112"/>
      <c r="G369" s="112"/>
      <c r="H369" s="112"/>
      <c r="I369" s="112"/>
      <c r="J369" s="112"/>
      <c r="K369" s="112"/>
      <c r="L369" s="112"/>
      <c r="M369" s="112"/>
      <c r="N369" s="112"/>
      <c r="O369" s="112"/>
      <c r="P369" s="112"/>
    </row>
    <row r="370" spans="1:16">
      <c r="A370" s="112"/>
      <c r="B370" s="112"/>
      <c r="C370" s="112"/>
      <c r="D370" s="112"/>
      <c r="E370" s="112"/>
      <c r="F370" s="112"/>
      <c r="G370" s="112"/>
      <c r="H370" s="112"/>
      <c r="I370" s="112"/>
      <c r="J370" s="112"/>
      <c r="K370" s="112"/>
      <c r="L370" s="112"/>
      <c r="M370" s="112"/>
      <c r="N370" s="112"/>
      <c r="O370" s="112"/>
      <c r="P370" s="112"/>
    </row>
    <row r="371" spans="1:16">
      <c r="A371" s="112"/>
      <c r="B371" s="112"/>
      <c r="C371" s="112"/>
      <c r="D371" s="112"/>
      <c r="E371" s="112"/>
      <c r="F371" s="112"/>
      <c r="G371" s="112"/>
      <c r="H371" s="112"/>
      <c r="I371" s="112"/>
      <c r="J371" s="112"/>
      <c r="K371" s="112"/>
      <c r="L371" s="112"/>
      <c r="M371" s="112"/>
      <c r="N371" s="112"/>
      <c r="O371" s="112"/>
      <c r="P371" s="112"/>
    </row>
    <row r="372" spans="1:16">
      <c r="A372" s="112"/>
      <c r="B372" s="112"/>
      <c r="C372" s="112"/>
      <c r="D372" s="112"/>
      <c r="E372" s="112"/>
      <c r="F372" s="112"/>
      <c r="G372" s="112"/>
      <c r="H372" s="112"/>
      <c r="I372" s="112"/>
      <c r="J372" s="112"/>
      <c r="K372" s="112"/>
      <c r="L372" s="112"/>
      <c r="M372" s="112"/>
      <c r="N372" s="112"/>
      <c r="O372" s="112"/>
      <c r="P372" s="112"/>
    </row>
    <row r="373" spans="1:16">
      <c r="A373" s="112"/>
      <c r="B373" s="112"/>
      <c r="C373" s="112"/>
      <c r="D373" s="112"/>
      <c r="E373" s="112"/>
      <c r="F373" s="112"/>
      <c r="G373" s="112"/>
      <c r="H373" s="112"/>
      <c r="I373" s="112"/>
      <c r="J373" s="112"/>
      <c r="K373" s="112"/>
      <c r="L373" s="112"/>
      <c r="M373" s="112"/>
      <c r="N373" s="112"/>
      <c r="O373" s="112"/>
      <c r="P373" s="112"/>
    </row>
    <row r="374" spans="1:16">
      <c r="A374" s="112"/>
      <c r="B374" s="112"/>
      <c r="C374" s="112"/>
      <c r="D374" s="112"/>
      <c r="E374" s="112"/>
      <c r="F374" s="112"/>
      <c r="G374" s="112"/>
      <c r="H374" s="112"/>
      <c r="I374" s="112"/>
      <c r="J374" s="112"/>
      <c r="K374" s="112"/>
      <c r="L374" s="112"/>
      <c r="M374" s="112"/>
      <c r="N374" s="112"/>
      <c r="O374" s="112"/>
      <c r="P374" s="112"/>
    </row>
    <row r="375" spans="1:16">
      <c r="A375" s="112"/>
      <c r="B375" s="112"/>
      <c r="C375" s="112"/>
      <c r="D375" s="112"/>
      <c r="E375" s="112"/>
      <c r="F375" s="112"/>
      <c r="G375" s="112"/>
      <c r="H375" s="112"/>
      <c r="I375" s="112"/>
      <c r="J375" s="112"/>
      <c r="K375" s="112"/>
      <c r="L375" s="112"/>
      <c r="M375" s="112"/>
      <c r="N375" s="112"/>
      <c r="O375" s="112"/>
      <c r="P375" s="112"/>
    </row>
    <row r="376" spans="1:16">
      <c r="A376" s="112"/>
      <c r="B376" s="112"/>
      <c r="C376" s="112"/>
      <c r="D376" s="112"/>
      <c r="E376" s="112"/>
      <c r="F376" s="112"/>
      <c r="G376" s="112"/>
      <c r="H376" s="112"/>
      <c r="I376" s="112"/>
      <c r="J376" s="112"/>
      <c r="K376" s="112"/>
      <c r="L376" s="112"/>
      <c r="M376" s="112"/>
      <c r="N376" s="112"/>
      <c r="O376" s="112"/>
      <c r="P376" s="112"/>
    </row>
    <row r="377" spans="1:16">
      <c r="A377" s="112"/>
      <c r="B377" s="112"/>
      <c r="C377" s="112"/>
      <c r="D377" s="112"/>
      <c r="E377" s="112"/>
      <c r="F377" s="112"/>
      <c r="G377" s="112"/>
      <c r="H377" s="112"/>
      <c r="I377" s="112"/>
      <c r="J377" s="112"/>
      <c r="K377" s="112"/>
      <c r="L377" s="112"/>
      <c r="M377" s="112"/>
      <c r="N377" s="112"/>
      <c r="O377" s="112"/>
      <c r="P377" s="112"/>
    </row>
    <row r="378" spans="1:16">
      <c r="A378" s="112"/>
      <c r="B378" s="112"/>
      <c r="C378" s="112"/>
      <c r="D378" s="112"/>
      <c r="E378" s="112"/>
      <c r="F378" s="112"/>
      <c r="G378" s="112"/>
      <c r="H378" s="112"/>
      <c r="I378" s="112"/>
      <c r="J378" s="112"/>
      <c r="K378" s="112"/>
      <c r="L378" s="112"/>
      <c r="M378" s="112"/>
      <c r="N378" s="112"/>
      <c r="O378" s="112"/>
      <c r="P378" s="112"/>
    </row>
    <row r="379" spans="1:16">
      <c r="A379" s="112"/>
      <c r="B379" s="112"/>
      <c r="C379" s="112"/>
      <c r="D379" s="112"/>
      <c r="E379" s="112"/>
      <c r="F379" s="112"/>
      <c r="G379" s="112"/>
      <c r="H379" s="112"/>
      <c r="I379" s="112"/>
      <c r="J379" s="112"/>
      <c r="K379" s="112"/>
      <c r="L379" s="112"/>
      <c r="M379" s="112"/>
      <c r="N379" s="112"/>
      <c r="O379" s="112"/>
      <c r="P379" s="112"/>
    </row>
    <row r="380" spans="1:16">
      <c r="A380" s="112"/>
      <c r="B380" s="112"/>
      <c r="C380" s="112"/>
      <c r="D380" s="112"/>
      <c r="E380" s="112"/>
      <c r="F380" s="112"/>
      <c r="G380" s="112"/>
      <c r="H380" s="112"/>
      <c r="I380" s="112"/>
      <c r="J380" s="112"/>
      <c r="K380" s="112"/>
      <c r="L380" s="112"/>
      <c r="M380" s="112"/>
      <c r="N380" s="112"/>
      <c r="O380" s="112"/>
      <c r="P380" s="112"/>
    </row>
    <row r="381" spans="1:16">
      <c r="A381" s="112"/>
      <c r="B381" s="112"/>
      <c r="C381" s="112"/>
      <c r="D381" s="112"/>
      <c r="E381" s="112"/>
      <c r="F381" s="112"/>
      <c r="G381" s="112"/>
      <c r="H381" s="112"/>
      <c r="I381" s="112"/>
      <c r="J381" s="112"/>
      <c r="K381" s="112"/>
      <c r="L381" s="112"/>
      <c r="M381" s="112"/>
      <c r="N381" s="112"/>
      <c r="O381" s="112"/>
      <c r="P381" s="112"/>
    </row>
    <row r="382" spans="1:16">
      <c r="A382" s="112"/>
      <c r="B382" s="112"/>
      <c r="C382" s="112"/>
      <c r="D382" s="112"/>
      <c r="E382" s="112"/>
      <c r="F382" s="112"/>
      <c r="G382" s="112"/>
      <c r="H382" s="112"/>
      <c r="I382" s="112"/>
      <c r="J382" s="112"/>
      <c r="K382" s="112"/>
      <c r="L382" s="112"/>
      <c r="M382" s="112"/>
      <c r="N382" s="112"/>
      <c r="O382" s="112"/>
      <c r="P382" s="112"/>
    </row>
    <row r="383" spans="1:16">
      <c r="A383" s="112"/>
      <c r="B383" s="112"/>
      <c r="C383" s="112"/>
      <c r="D383" s="112"/>
      <c r="E383" s="112"/>
      <c r="F383" s="112"/>
      <c r="G383" s="112"/>
      <c r="H383" s="112"/>
      <c r="I383" s="112"/>
      <c r="J383" s="112"/>
      <c r="K383" s="112"/>
      <c r="L383" s="112"/>
      <c r="M383" s="112"/>
      <c r="N383" s="112"/>
      <c r="O383" s="112"/>
      <c r="P383" s="112"/>
    </row>
    <row r="384" spans="1:16">
      <c r="A384" s="112"/>
      <c r="B384" s="112"/>
      <c r="C384" s="112"/>
      <c r="D384" s="112"/>
      <c r="E384" s="112"/>
      <c r="F384" s="112"/>
      <c r="G384" s="112"/>
      <c r="H384" s="112"/>
      <c r="I384" s="112"/>
      <c r="J384" s="112"/>
      <c r="K384" s="112"/>
      <c r="L384" s="112"/>
      <c r="M384" s="112"/>
      <c r="N384" s="112"/>
      <c r="O384" s="112"/>
      <c r="P384" s="112"/>
    </row>
    <row r="385" spans="1:16">
      <c r="A385" s="112"/>
      <c r="B385" s="112"/>
      <c r="C385" s="112"/>
      <c r="D385" s="112"/>
      <c r="E385" s="112"/>
      <c r="F385" s="112"/>
      <c r="G385" s="112"/>
      <c r="H385" s="112"/>
      <c r="I385" s="112"/>
      <c r="J385" s="112"/>
      <c r="K385" s="112"/>
      <c r="L385" s="112"/>
      <c r="M385" s="112"/>
      <c r="N385" s="112"/>
      <c r="O385" s="112"/>
      <c r="P385" s="112"/>
    </row>
    <row r="386" spans="1:16">
      <c r="A386" s="112"/>
      <c r="B386" s="112"/>
      <c r="C386" s="112"/>
      <c r="D386" s="112"/>
      <c r="E386" s="112"/>
      <c r="F386" s="112"/>
      <c r="G386" s="112"/>
      <c r="H386" s="112"/>
      <c r="I386" s="112"/>
      <c r="J386" s="112"/>
      <c r="K386" s="112"/>
      <c r="L386" s="112"/>
      <c r="M386" s="112"/>
      <c r="N386" s="112"/>
      <c r="O386" s="112"/>
      <c r="P386" s="112"/>
    </row>
    <row r="387" spans="1:16">
      <c r="A387" s="112"/>
      <c r="B387" s="112"/>
      <c r="C387" s="112"/>
      <c r="D387" s="112"/>
      <c r="E387" s="112"/>
      <c r="F387" s="112"/>
      <c r="G387" s="112"/>
      <c r="H387" s="112"/>
      <c r="I387" s="112"/>
      <c r="J387" s="112"/>
      <c r="K387" s="112"/>
      <c r="L387" s="112"/>
      <c r="M387" s="112"/>
      <c r="N387" s="112"/>
      <c r="O387" s="112"/>
      <c r="P387" s="112"/>
    </row>
    <row r="388" spans="1:16">
      <c r="A388" s="112"/>
      <c r="B388" s="112"/>
      <c r="C388" s="112"/>
      <c r="D388" s="112"/>
      <c r="E388" s="112"/>
      <c r="F388" s="112"/>
      <c r="G388" s="112"/>
      <c r="H388" s="112"/>
      <c r="I388" s="112"/>
      <c r="J388" s="112"/>
      <c r="K388" s="112"/>
      <c r="L388" s="112"/>
      <c r="M388" s="112"/>
      <c r="N388" s="112"/>
      <c r="O388" s="112"/>
      <c r="P388" s="112"/>
    </row>
    <row r="389" spans="1:16">
      <c r="A389" s="112"/>
      <c r="B389" s="112"/>
      <c r="C389" s="112"/>
      <c r="D389" s="112"/>
      <c r="E389" s="112"/>
      <c r="F389" s="112"/>
      <c r="G389" s="112"/>
      <c r="H389" s="112"/>
      <c r="I389" s="112"/>
      <c r="J389" s="112"/>
      <c r="K389" s="112"/>
      <c r="L389" s="112"/>
      <c r="M389" s="112"/>
      <c r="N389" s="112"/>
      <c r="O389" s="112"/>
      <c r="P389" s="112"/>
    </row>
    <row r="390" spans="1:16">
      <c r="A390" s="112"/>
      <c r="B390" s="112"/>
      <c r="C390" s="112"/>
      <c r="D390" s="112"/>
      <c r="E390" s="112"/>
      <c r="F390" s="112"/>
      <c r="G390" s="112"/>
      <c r="H390" s="112"/>
      <c r="I390" s="112"/>
      <c r="J390" s="112"/>
      <c r="K390" s="112"/>
      <c r="L390" s="112"/>
      <c r="M390" s="112"/>
      <c r="N390" s="112"/>
      <c r="O390" s="112"/>
      <c r="P390" s="112"/>
    </row>
    <row r="391" spans="1:16">
      <c r="A391" s="112"/>
      <c r="B391" s="112"/>
      <c r="C391" s="112"/>
      <c r="D391" s="112"/>
      <c r="E391" s="112"/>
      <c r="F391" s="112"/>
      <c r="G391" s="112"/>
      <c r="H391" s="112"/>
      <c r="I391" s="112"/>
      <c r="J391" s="112"/>
      <c r="K391" s="112"/>
      <c r="L391" s="112"/>
      <c r="M391" s="112"/>
      <c r="N391" s="112"/>
      <c r="O391" s="112"/>
      <c r="P391" s="112"/>
    </row>
    <row r="392" spans="1:16">
      <c r="A392" s="112"/>
      <c r="B392" s="112"/>
      <c r="C392" s="112"/>
      <c r="D392" s="112"/>
      <c r="E392" s="112"/>
      <c r="F392" s="112"/>
      <c r="G392" s="112"/>
      <c r="H392" s="112"/>
      <c r="I392" s="112"/>
      <c r="J392" s="112"/>
      <c r="K392" s="112"/>
      <c r="L392" s="112"/>
      <c r="M392" s="112"/>
      <c r="N392" s="112"/>
      <c r="O392" s="112"/>
      <c r="P392" s="112"/>
    </row>
    <row r="393" spans="1:16">
      <c r="A393" s="112"/>
      <c r="B393" s="112"/>
      <c r="C393" s="112"/>
      <c r="D393" s="112"/>
      <c r="E393" s="112"/>
      <c r="F393" s="112"/>
      <c r="G393" s="112"/>
      <c r="H393" s="112"/>
      <c r="I393" s="112"/>
      <c r="J393" s="112"/>
      <c r="K393" s="112"/>
      <c r="L393" s="112"/>
      <c r="M393" s="112"/>
      <c r="N393" s="112"/>
      <c r="O393" s="112"/>
      <c r="P393" s="112"/>
    </row>
    <row r="394" spans="1:16">
      <c r="A394" s="112"/>
      <c r="B394" s="112"/>
      <c r="C394" s="112"/>
      <c r="D394" s="112"/>
      <c r="E394" s="112"/>
      <c r="F394" s="112"/>
      <c r="G394" s="112"/>
      <c r="H394" s="112"/>
      <c r="I394" s="112"/>
      <c r="J394" s="112"/>
      <c r="K394" s="112"/>
      <c r="L394" s="112"/>
      <c r="M394" s="112"/>
      <c r="N394" s="112"/>
      <c r="O394" s="112"/>
      <c r="P394" s="112"/>
    </row>
    <row r="395" spans="1:16">
      <c r="A395" s="112"/>
      <c r="B395" s="112"/>
      <c r="C395" s="112"/>
      <c r="D395" s="112"/>
      <c r="E395" s="112"/>
      <c r="F395" s="112"/>
      <c r="G395" s="112"/>
      <c r="H395" s="112"/>
      <c r="I395" s="112"/>
      <c r="J395" s="112"/>
      <c r="K395" s="112"/>
      <c r="L395" s="112"/>
      <c r="M395" s="112"/>
      <c r="N395" s="112"/>
      <c r="O395" s="112"/>
      <c r="P395" s="112"/>
    </row>
    <row r="396" spans="1:16">
      <c r="A396" s="112"/>
      <c r="B396" s="112"/>
      <c r="C396" s="112"/>
      <c r="D396" s="112"/>
      <c r="E396" s="112"/>
      <c r="F396" s="112"/>
      <c r="G396" s="112"/>
      <c r="H396" s="112"/>
      <c r="I396" s="112"/>
      <c r="J396" s="112"/>
      <c r="K396" s="112"/>
      <c r="L396" s="112"/>
      <c r="M396" s="112"/>
      <c r="N396" s="112"/>
      <c r="O396" s="112"/>
      <c r="P396" s="112"/>
    </row>
    <row r="397" spans="1:16">
      <c r="A397" s="112"/>
      <c r="B397" s="112"/>
      <c r="C397" s="112"/>
      <c r="D397" s="112"/>
      <c r="E397" s="112"/>
      <c r="F397" s="112"/>
      <c r="G397" s="112"/>
      <c r="H397" s="112"/>
      <c r="I397" s="112"/>
      <c r="J397" s="112"/>
      <c r="K397" s="112"/>
      <c r="L397" s="112"/>
      <c r="M397" s="112"/>
      <c r="N397" s="112"/>
      <c r="O397" s="112"/>
      <c r="P397" s="112"/>
    </row>
    <row r="398" spans="1:16">
      <c r="A398" s="112"/>
      <c r="B398" s="112"/>
      <c r="C398" s="112"/>
      <c r="D398" s="112"/>
      <c r="E398" s="112"/>
      <c r="F398" s="112"/>
      <c r="G398" s="112"/>
      <c r="H398" s="112"/>
      <c r="I398" s="112"/>
      <c r="J398" s="112"/>
      <c r="K398" s="112"/>
      <c r="L398" s="112"/>
      <c r="M398" s="112"/>
      <c r="N398" s="112"/>
      <c r="O398" s="112"/>
      <c r="P398" s="112"/>
    </row>
    <row r="399" spans="1:16">
      <c r="A399" s="112"/>
      <c r="B399" s="112"/>
      <c r="C399" s="112"/>
      <c r="D399" s="112"/>
      <c r="E399" s="112"/>
      <c r="F399" s="112"/>
      <c r="G399" s="112"/>
      <c r="H399" s="112"/>
      <c r="I399" s="112"/>
      <c r="J399" s="112"/>
      <c r="K399" s="112"/>
      <c r="L399" s="112"/>
      <c r="M399" s="112"/>
      <c r="N399" s="112"/>
      <c r="O399" s="112"/>
      <c r="P399" s="112"/>
    </row>
    <row r="400" spans="1:16">
      <c r="A400" s="112"/>
      <c r="B400" s="112"/>
      <c r="C400" s="112"/>
      <c r="D400" s="112"/>
      <c r="E400" s="112"/>
      <c r="F400" s="112"/>
      <c r="G400" s="112"/>
      <c r="H400" s="112"/>
      <c r="I400" s="112"/>
      <c r="J400" s="112"/>
      <c r="K400" s="112"/>
      <c r="L400" s="112"/>
      <c r="M400" s="112"/>
      <c r="N400" s="112"/>
      <c r="O400" s="112"/>
      <c r="P400" s="112"/>
    </row>
    <row r="401" spans="1:16">
      <c r="A401" s="112"/>
      <c r="B401" s="112"/>
      <c r="C401" s="112"/>
      <c r="D401" s="112"/>
      <c r="E401" s="112"/>
      <c r="F401" s="112"/>
      <c r="G401" s="112"/>
      <c r="H401" s="112"/>
      <c r="I401" s="112"/>
      <c r="J401" s="112"/>
      <c r="K401" s="112"/>
      <c r="L401" s="112"/>
      <c r="M401" s="112"/>
      <c r="N401" s="112"/>
      <c r="O401" s="112"/>
      <c r="P401" s="112"/>
    </row>
    <row r="402" spans="1:16">
      <c r="A402" s="112"/>
      <c r="B402" s="112"/>
      <c r="C402" s="112"/>
      <c r="D402" s="112"/>
      <c r="E402" s="112"/>
      <c r="F402" s="112"/>
      <c r="G402" s="112"/>
      <c r="H402" s="112"/>
      <c r="I402" s="112"/>
      <c r="J402" s="112"/>
      <c r="K402" s="112"/>
      <c r="L402" s="112"/>
      <c r="M402" s="112"/>
      <c r="N402" s="112"/>
      <c r="O402" s="112"/>
      <c r="P402" s="112"/>
    </row>
    <row r="403" spans="1:16">
      <c r="A403" s="112"/>
      <c r="B403" s="112"/>
      <c r="C403" s="112"/>
      <c r="D403" s="112"/>
      <c r="E403" s="112"/>
      <c r="F403" s="112"/>
      <c r="G403" s="112"/>
      <c r="H403" s="112"/>
      <c r="I403" s="112"/>
      <c r="J403" s="112"/>
      <c r="K403" s="112"/>
      <c r="L403" s="112"/>
      <c r="M403" s="112"/>
      <c r="N403" s="112"/>
      <c r="O403" s="112"/>
      <c r="P403" s="112"/>
    </row>
    <row r="404" spans="1:16">
      <c r="A404" s="112"/>
      <c r="B404" s="112"/>
      <c r="C404" s="112"/>
      <c r="D404" s="112"/>
      <c r="E404" s="112"/>
      <c r="F404" s="112"/>
      <c r="G404" s="112"/>
      <c r="H404" s="112"/>
      <c r="I404" s="112"/>
      <c r="J404" s="112"/>
      <c r="K404" s="112"/>
      <c r="L404" s="112"/>
      <c r="M404" s="112"/>
      <c r="N404" s="112"/>
      <c r="O404" s="112"/>
      <c r="P404" s="112"/>
    </row>
    <row r="405" spans="1:16">
      <c r="A405" s="112"/>
      <c r="B405" s="112"/>
      <c r="C405" s="112"/>
      <c r="D405" s="112"/>
      <c r="E405" s="112"/>
      <c r="F405" s="112"/>
      <c r="G405" s="112"/>
      <c r="H405" s="112"/>
      <c r="I405" s="112"/>
      <c r="J405" s="112"/>
      <c r="K405" s="112"/>
      <c r="L405" s="112"/>
      <c r="M405" s="112"/>
      <c r="N405" s="112"/>
      <c r="O405" s="112"/>
      <c r="P405" s="112"/>
    </row>
    <row r="406" spans="1:16">
      <c r="A406" s="112"/>
      <c r="B406" s="112"/>
      <c r="C406" s="112"/>
      <c r="D406" s="112"/>
      <c r="E406" s="112"/>
      <c r="F406" s="112"/>
      <c r="G406" s="112"/>
      <c r="H406" s="112"/>
      <c r="I406" s="112"/>
      <c r="J406" s="112"/>
      <c r="K406" s="112"/>
      <c r="L406" s="112"/>
      <c r="M406" s="112"/>
      <c r="N406" s="112"/>
      <c r="O406" s="112"/>
      <c r="P406" s="112"/>
    </row>
    <row r="407" spans="1:16">
      <c r="A407" s="112"/>
      <c r="B407" s="112"/>
      <c r="C407" s="112"/>
      <c r="D407" s="112"/>
      <c r="E407" s="112"/>
      <c r="F407" s="112"/>
      <c r="G407" s="112"/>
      <c r="H407" s="112"/>
      <c r="I407" s="112"/>
      <c r="J407" s="112"/>
      <c r="K407" s="112"/>
      <c r="L407" s="112"/>
      <c r="M407" s="112"/>
      <c r="N407" s="112"/>
      <c r="O407" s="112"/>
      <c r="P407" s="112"/>
    </row>
    <row r="408" spans="1:16">
      <c r="A408" s="112"/>
      <c r="B408" s="112"/>
      <c r="C408" s="112"/>
      <c r="D408" s="112"/>
      <c r="E408" s="112"/>
      <c r="F408" s="112"/>
      <c r="G408" s="112"/>
      <c r="H408" s="112"/>
      <c r="I408" s="112"/>
      <c r="J408" s="112"/>
      <c r="K408" s="112"/>
      <c r="L408" s="112"/>
      <c r="M408" s="112"/>
      <c r="N408" s="112"/>
      <c r="O408" s="112"/>
      <c r="P408" s="112"/>
    </row>
    <row r="409" spans="1:16">
      <c r="A409" s="112"/>
      <c r="B409" s="112"/>
      <c r="C409" s="112"/>
      <c r="D409" s="112"/>
      <c r="E409" s="112"/>
      <c r="F409" s="112"/>
      <c r="G409" s="112"/>
      <c r="H409" s="112"/>
      <c r="I409" s="112"/>
      <c r="J409" s="112"/>
      <c r="K409" s="112"/>
      <c r="L409" s="112"/>
      <c r="M409" s="112"/>
      <c r="N409" s="112"/>
      <c r="O409" s="112"/>
      <c r="P409" s="112"/>
    </row>
    <row r="410" spans="1:16">
      <c r="A410" s="112"/>
      <c r="B410" s="112"/>
      <c r="C410" s="112"/>
      <c r="D410" s="112"/>
      <c r="E410" s="112"/>
      <c r="F410" s="112"/>
      <c r="G410" s="112"/>
      <c r="H410" s="112"/>
      <c r="I410" s="112"/>
      <c r="J410" s="112"/>
      <c r="K410" s="112"/>
      <c r="L410" s="112"/>
      <c r="M410" s="112"/>
      <c r="N410" s="112"/>
      <c r="O410" s="112"/>
      <c r="P410" s="112"/>
    </row>
    <row r="411" spans="1:16">
      <c r="A411" s="112"/>
      <c r="B411" s="112"/>
      <c r="C411" s="112"/>
      <c r="D411" s="112"/>
      <c r="E411" s="112"/>
      <c r="F411" s="112"/>
      <c r="G411" s="112"/>
      <c r="H411" s="112"/>
      <c r="I411" s="112"/>
      <c r="J411" s="112"/>
      <c r="K411" s="112"/>
      <c r="L411" s="112"/>
      <c r="M411" s="112"/>
      <c r="N411" s="112"/>
      <c r="O411" s="112"/>
      <c r="P411" s="112"/>
    </row>
    <row r="412" spans="1:16">
      <c r="A412" s="112"/>
      <c r="B412" s="112"/>
      <c r="C412" s="112"/>
      <c r="D412" s="112"/>
      <c r="E412" s="112"/>
      <c r="F412" s="112"/>
      <c r="G412" s="112"/>
      <c r="H412" s="112"/>
      <c r="I412" s="112"/>
      <c r="J412" s="112"/>
      <c r="K412" s="112"/>
      <c r="L412" s="112"/>
      <c r="M412" s="112"/>
      <c r="N412" s="112"/>
      <c r="O412" s="112"/>
      <c r="P412" s="112"/>
    </row>
    <row r="413" spans="1:16">
      <c r="A413" s="112"/>
      <c r="B413" s="112"/>
      <c r="C413" s="112"/>
      <c r="D413" s="112"/>
      <c r="E413" s="112"/>
      <c r="F413" s="112"/>
      <c r="G413" s="112"/>
      <c r="H413" s="112"/>
      <c r="I413" s="112"/>
      <c r="J413" s="112"/>
      <c r="K413" s="112"/>
      <c r="L413" s="112"/>
      <c r="M413" s="112"/>
      <c r="N413" s="112"/>
      <c r="O413" s="112"/>
      <c r="P413" s="112"/>
    </row>
    <row r="414" spans="1:16">
      <c r="A414" s="112"/>
      <c r="B414" s="112"/>
      <c r="C414" s="112"/>
      <c r="D414" s="112"/>
      <c r="E414" s="112"/>
      <c r="F414" s="112"/>
      <c r="G414" s="112"/>
      <c r="H414" s="112"/>
      <c r="I414" s="112"/>
      <c r="J414" s="112"/>
      <c r="K414" s="112"/>
      <c r="L414" s="112"/>
      <c r="M414" s="112"/>
      <c r="N414" s="112"/>
      <c r="O414" s="112"/>
      <c r="P414" s="112"/>
    </row>
    <row r="415" spans="1:16">
      <c r="A415" s="112"/>
      <c r="B415" s="112"/>
      <c r="C415" s="112"/>
      <c r="D415" s="112"/>
      <c r="E415" s="112"/>
      <c r="F415" s="112"/>
      <c r="G415" s="112"/>
      <c r="H415" s="112"/>
      <c r="I415" s="112"/>
      <c r="J415" s="112"/>
      <c r="K415" s="112"/>
      <c r="L415" s="112"/>
      <c r="M415" s="112"/>
      <c r="N415" s="112"/>
      <c r="O415" s="112"/>
      <c r="P415" s="112"/>
    </row>
    <row r="416" spans="1:16">
      <c r="A416" s="112"/>
      <c r="B416" s="112"/>
      <c r="C416" s="112"/>
      <c r="D416" s="112"/>
      <c r="E416" s="112"/>
      <c r="F416" s="112"/>
      <c r="G416" s="112"/>
      <c r="H416" s="112"/>
      <c r="I416" s="112"/>
      <c r="J416" s="112"/>
      <c r="K416" s="112"/>
      <c r="L416" s="112"/>
      <c r="M416" s="112"/>
      <c r="N416" s="112"/>
      <c r="O416" s="112"/>
      <c r="P416" s="112"/>
    </row>
    <row r="417" spans="1:16">
      <c r="A417" s="112"/>
      <c r="B417" s="112"/>
      <c r="C417" s="112"/>
      <c r="D417" s="112"/>
      <c r="E417" s="112"/>
      <c r="F417" s="112"/>
      <c r="G417" s="112"/>
      <c r="H417" s="112"/>
      <c r="I417" s="112"/>
      <c r="J417" s="112"/>
      <c r="K417" s="112"/>
      <c r="L417" s="112"/>
      <c r="M417" s="112"/>
      <c r="N417" s="112"/>
      <c r="O417" s="112"/>
      <c r="P417" s="112"/>
    </row>
    <row r="418" spans="1:16">
      <c r="A418" s="112"/>
      <c r="B418" s="112"/>
      <c r="C418" s="112"/>
      <c r="D418" s="112"/>
      <c r="E418" s="112"/>
      <c r="F418" s="112"/>
      <c r="G418" s="112"/>
      <c r="H418" s="112"/>
      <c r="I418" s="112"/>
      <c r="J418" s="112"/>
      <c r="K418" s="112"/>
      <c r="L418" s="112"/>
      <c r="M418" s="112"/>
      <c r="N418" s="112"/>
      <c r="O418" s="112"/>
      <c r="P418" s="112"/>
    </row>
    <row r="419" spans="1:16">
      <c r="A419" s="112"/>
      <c r="B419" s="112"/>
      <c r="C419" s="112"/>
      <c r="D419" s="112"/>
      <c r="E419" s="112"/>
      <c r="F419" s="112"/>
      <c r="G419" s="112"/>
      <c r="H419" s="112"/>
      <c r="I419" s="112"/>
      <c r="J419" s="112"/>
      <c r="K419" s="112"/>
      <c r="L419" s="112"/>
      <c r="M419" s="112"/>
      <c r="N419" s="112"/>
      <c r="O419" s="112"/>
      <c r="P419" s="112"/>
    </row>
    <row r="420" spans="1:16">
      <c r="A420" s="112"/>
      <c r="B420" s="112"/>
      <c r="C420" s="112"/>
      <c r="D420" s="112"/>
      <c r="E420" s="112"/>
      <c r="F420" s="112"/>
      <c r="G420" s="112"/>
      <c r="H420" s="112"/>
      <c r="I420" s="112"/>
      <c r="J420" s="112"/>
      <c r="K420" s="112"/>
      <c r="L420" s="112"/>
      <c r="M420" s="112"/>
      <c r="N420" s="112"/>
      <c r="O420" s="112"/>
      <c r="P420" s="112"/>
    </row>
    <row r="421" spans="1:16">
      <c r="A421" s="112"/>
      <c r="B421" s="112"/>
      <c r="C421" s="112"/>
      <c r="D421" s="112"/>
      <c r="E421" s="112"/>
      <c r="F421" s="112"/>
      <c r="G421" s="112"/>
      <c r="H421" s="112"/>
      <c r="I421" s="112"/>
      <c r="J421" s="112"/>
      <c r="K421" s="112"/>
      <c r="L421" s="112"/>
      <c r="M421" s="112"/>
      <c r="N421" s="112"/>
      <c r="O421" s="112"/>
      <c r="P421" s="112"/>
    </row>
    <row r="422" spans="1:16">
      <c r="A422" s="112"/>
      <c r="B422" s="112"/>
      <c r="C422" s="112"/>
      <c r="D422" s="112"/>
      <c r="E422" s="112"/>
      <c r="F422" s="112"/>
      <c r="G422" s="112"/>
      <c r="H422" s="112"/>
      <c r="I422" s="112"/>
      <c r="J422" s="112"/>
      <c r="K422" s="112"/>
      <c r="L422" s="112"/>
      <c r="M422" s="112"/>
      <c r="N422" s="112"/>
      <c r="O422" s="112"/>
      <c r="P422" s="112"/>
    </row>
    <row r="423" spans="1:16">
      <c r="A423" s="112"/>
      <c r="B423" s="112"/>
      <c r="C423" s="112"/>
      <c r="D423" s="112"/>
      <c r="E423" s="112"/>
      <c r="F423" s="112"/>
      <c r="G423" s="112"/>
      <c r="H423" s="112"/>
      <c r="I423" s="112"/>
      <c r="J423" s="112"/>
      <c r="K423" s="112"/>
      <c r="L423" s="112"/>
      <c r="M423" s="112"/>
      <c r="N423" s="112"/>
      <c r="O423" s="112"/>
      <c r="P423" s="112"/>
    </row>
    <row r="424" spans="1:16">
      <c r="A424" s="112"/>
      <c r="B424" s="112"/>
      <c r="C424" s="112"/>
      <c r="D424" s="112"/>
      <c r="E424" s="112"/>
      <c r="F424" s="112"/>
      <c r="G424" s="112"/>
      <c r="H424" s="112"/>
      <c r="I424" s="112"/>
      <c r="J424" s="112"/>
      <c r="K424" s="112"/>
      <c r="L424" s="112"/>
      <c r="M424" s="112"/>
      <c r="N424" s="112"/>
      <c r="O424" s="112"/>
      <c r="P424" s="112"/>
    </row>
    <row r="425" spans="1:16">
      <c r="A425" s="112"/>
      <c r="B425" s="112"/>
      <c r="C425" s="112"/>
      <c r="D425" s="112"/>
      <c r="E425" s="112"/>
      <c r="F425" s="112"/>
      <c r="G425" s="112"/>
      <c r="H425" s="112"/>
      <c r="I425" s="112"/>
      <c r="J425" s="112"/>
      <c r="K425" s="112"/>
      <c r="L425" s="112"/>
      <c r="M425" s="112"/>
      <c r="N425" s="112"/>
      <c r="O425" s="112"/>
      <c r="P425" s="112"/>
    </row>
    <row r="426" spans="1:16">
      <c r="A426" s="112"/>
      <c r="B426" s="112"/>
      <c r="C426" s="112"/>
      <c r="D426" s="112"/>
      <c r="E426" s="112"/>
      <c r="F426" s="112"/>
      <c r="G426" s="112"/>
      <c r="H426" s="112"/>
      <c r="I426" s="112"/>
      <c r="J426" s="112"/>
      <c r="K426" s="112"/>
      <c r="L426" s="112"/>
      <c r="M426" s="112"/>
      <c r="N426" s="112"/>
      <c r="O426" s="112"/>
      <c r="P426" s="112"/>
    </row>
    <row r="427" spans="1:16">
      <c r="A427" s="112"/>
      <c r="B427" s="112"/>
      <c r="C427" s="112"/>
      <c r="D427" s="112"/>
      <c r="E427" s="112"/>
      <c r="F427" s="112"/>
      <c r="G427" s="112"/>
      <c r="H427" s="112"/>
      <c r="I427" s="112"/>
      <c r="J427" s="112"/>
      <c r="K427" s="112"/>
      <c r="L427" s="112"/>
      <c r="M427" s="112"/>
      <c r="N427" s="112"/>
      <c r="O427" s="112"/>
      <c r="P427" s="112"/>
    </row>
    <row r="428" spans="1:16">
      <c r="A428" s="112"/>
      <c r="B428" s="112"/>
      <c r="C428" s="112"/>
      <c r="D428" s="112"/>
      <c r="E428" s="112"/>
      <c r="F428" s="112"/>
      <c r="G428" s="112"/>
      <c r="H428" s="112"/>
      <c r="I428" s="112"/>
      <c r="J428" s="112"/>
      <c r="K428" s="112"/>
      <c r="L428" s="112"/>
      <c r="M428" s="112"/>
      <c r="N428" s="112"/>
      <c r="O428" s="112"/>
      <c r="P428" s="112"/>
    </row>
    <row r="429" spans="1:16">
      <c r="A429" s="112"/>
      <c r="B429" s="112"/>
      <c r="C429" s="112"/>
      <c r="D429" s="112"/>
      <c r="E429" s="112"/>
      <c r="F429" s="112"/>
      <c r="G429" s="112"/>
      <c r="H429" s="112"/>
      <c r="I429" s="112"/>
      <c r="J429" s="112"/>
      <c r="K429" s="112"/>
      <c r="L429" s="112"/>
      <c r="M429" s="112"/>
      <c r="N429" s="112"/>
      <c r="O429" s="112"/>
      <c r="P429" s="112"/>
    </row>
    <row r="430" spans="1:16">
      <c r="A430" s="112"/>
      <c r="B430" s="112"/>
      <c r="C430" s="112"/>
      <c r="D430" s="112"/>
      <c r="E430" s="112"/>
      <c r="F430" s="112"/>
      <c r="G430" s="112"/>
      <c r="H430" s="112"/>
      <c r="I430" s="112"/>
      <c r="J430" s="112"/>
      <c r="K430" s="112"/>
      <c r="L430" s="112"/>
      <c r="M430" s="112"/>
      <c r="N430" s="112"/>
      <c r="O430" s="112"/>
      <c r="P430" s="112"/>
    </row>
    <row r="431" spans="1:16">
      <c r="A431" s="112"/>
      <c r="B431" s="112"/>
      <c r="C431" s="112"/>
      <c r="D431" s="112"/>
      <c r="E431" s="112"/>
      <c r="F431" s="112"/>
      <c r="G431" s="112"/>
      <c r="H431" s="112"/>
      <c r="I431" s="112"/>
      <c r="J431" s="112"/>
      <c r="K431" s="112"/>
      <c r="L431" s="112"/>
      <c r="M431" s="112"/>
      <c r="N431" s="112"/>
      <c r="O431" s="112"/>
      <c r="P431" s="112"/>
    </row>
    <row r="432" spans="1:16">
      <c r="A432" s="112"/>
      <c r="B432" s="112"/>
      <c r="C432" s="112"/>
      <c r="D432" s="112"/>
      <c r="E432" s="112"/>
      <c r="F432" s="112"/>
      <c r="G432" s="112"/>
      <c r="H432" s="112"/>
      <c r="I432" s="112"/>
      <c r="J432" s="112"/>
      <c r="K432" s="112"/>
      <c r="L432" s="112"/>
      <c r="M432" s="112"/>
      <c r="N432" s="112"/>
      <c r="O432" s="112"/>
      <c r="P432" s="112"/>
    </row>
    <row r="433" spans="1:16">
      <c r="A433" s="112"/>
      <c r="B433" s="112"/>
      <c r="C433" s="112"/>
      <c r="D433" s="112"/>
      <c r="E433" s="112"/>
      <c r="F433" s="112"/>
      <c r="G433" s="112"/>
      <c r="H433" s="112"/>
      <c r="I433" s="112"/>
      <c r="J433" s="112"/>
      <c r="K433" s="112"/>
      <c r="L433" s="112"/>
      <c r="M433" s="112"/>
      <c r="N433" s="112"/>
      <c r="O433" s="112"/>
      <c r="P433" s="112"/>
    </row>
    <row r="434" spans="1:16">
      <c r="A434" s="112"/>
      <c r="B434" s="112"/>
      <c r="C434" s="112"/>
      <c r="D434" s="112"/>
      <c r="E434" s="112"/>
      <c r="F434" s="112"/>
      <c r="G434" s="112"/>
      <c r="H434" s="112"/>
      <c r="I434" s="112"/>
      <c r="J434" s="112"/>
      <c r="K434" s="112"/>
      <c r="L434" s="112"/>
      <c r="M434" s="112"/>
      <c r="N434" s="112"/>
      <c r="O434" s="112"/>
      <c r="P434" s="112"/>
    </row>
    <row r="435" spans="1:16">
      <c r="A435" s="112"/>
      <c r="B435" s="112"/>
      <c r="C435" s="112"/>
      <c r="D435" s="112"/>
      <c r="E435" s="112"/>
      <c r="F435" s="112"/>
      <c r="G435" s="112"/>
      <c r="H435" s="112"/>
      <c r="I435" s="112"/>
      <c r="J435" s="112"/>
      <c r="K435" s="112"/>
      <c r="L435" s="112"/>
      <c r="M435" s="112"/>
      <c r="N435" s="112"/>
      <c r="O435" s="112"/>
      <c r="P435" s="112"/>
    </row>
    <row r="436" spans="1:16">
      <c r="A436" s="112"/>
      <c r="B436" s="112"/>
      <c r="C436" s="112"/>
      <c r="D436" s="112"/>
      <c r="E436" s="112"/>
      <c r="F436" s="112"/>
      <c r="G436" s="112"/>
      <c r="H436" s="112"/>
      <c r="I436" s="112"/>
      <c r="J436" s="112"/>
      <c r="K436" s="112"/>
      <c r="L436" s="112"/>
      <c r="M436" s="112"/>
      <c r="N436" s="112"/>
      <c r="O436" s="112"/>
      <c r="P436" s="112"/>
    </row>
    <row r="437" spans="1:16">
      <c r="A437" s="112"/>
      <c r="B437" s="112"/>
      <c r="C437" s="112"/>
      <c r="D437" s="112"/>
      <c r="E437" s="112"/>
      <c r="F437" s="112"/>
      <c r="G437" s="112"/>
      <c r="H437" s="112"/>
      <c r="I437" s="112"/>
      <c r="J437" s="112"/>
      <c r="K437" s="112"/>
      <c r="L437" s="112"/>
      <c r="M437" s="112"/>
      <c r="N437" s="112"/>
      <c r="O437" s="112"/>
      <c r="P437" s="112"/>
    </row>
    <row r="438" spans="1:16">
      <c r="A438" s="112"/>
      <c r="B438" s="112"/>
      <c r="C438" s="112"/>
      <c r="D438" s="112"/>
      <c r="E438" s="112"/>
      <c r="F438" s="112"/>
      <c r="G438" s="112"/>
      <c r="H438" s="112"/>
      <c r="I438" s="112"/>
      <c r="J438" s="112"/>
      <c r="K438" s="112"/>
      <c r="L438" s="112"/>
      <c r="M438" s="112"/>
      <c r="N438" s="112"/>
      <c r="O438" s="112"/>
      <c r="P438" s="112"/>
    </row>
    <row r="439" spans="1:16">
      <c r="A439" s="112"/>
      <c r="B439" s="112"/>
      <c r="C439" s="112"/>
      <c r="D439" s="112"/>
      <c r="E439" s="112"/>
      <c r="F439" s="112"/>
      <c r="G439" s="112"/>
      <c r="H439" s="112"/>
      <c r="I439" s="112"/>
      <c r="J439" s="112"/>
      <c r="K439" s="112"/>
      <c r="L439" s="112"/>
      <c r="M439" s="112"/>
      <c r="N439" s="112"/>
      <c r="O439" s="112"/>
      <c r="P439" s="112"/>
    </row>
    <row r="440" spans="1:16">
      <c r="A440" s="112"/>
      <c r="B440" s="112"/>
      <c r="C440" s="112"/>
      <c r="D440" s="112"/>
      <c r="E440" s="112"/>
      <c r="F440" s="112"/>
      <c r="G440" s="112"/>
      <c r="H440" s="112"/>
      <c r="I440" s="112"/>
      <c r="J440" s="112"/>
      <c r="K440" s="112"/>
      <c r="L440" s="112"/>
      <c r="M440" s="112"/>
      <c r="N440" s="112"/>
      <c r="O440" s="112"/>
      <c r="P440" s="112"/>
    </row>
    <row r="441" spans="1:16">
      <c r="A441" s="112"/>
      <c r="B441" s="112"/>
      <c r="C441" s="112"/>
      <c r="D441" s="112"/>
      <c r="E441" s="112"/>
      <c r="F441" s="112"/>
      <c r="G441" s="112"/>
      <c r="H441" s="112"/>
      <c r="I441" s="112"/>
      <c r="J441" s="112"/>
      <c r="K441" s="112"/>
      <c r="L441" s="112"/>
      <c r="M441" s="112"/>
      <c r="N441" s="112"/>
      <c r="O441" s="112"/>
      <c r="P441" s="112"/>
    </row>
    <row r="442" spans="1:16">
      <c r="A442" s="112"/>
      <c r="B442" s="112"/>
      <c r="C442" s="112"/>
      <c r="D442" s="112"/>
      <c r="E442" s="112"/>
      <c r="F442" s="112"/>
      <c r="G442" s="112"/>
      <c r="H442" s="112"/>
      <c r="I442" s="112"/>
      <c r="J442" s="112"/>
      <c r="K442" s="112"/>
      <c r="L442" s="112"/>
      <c r="M442" s="112"/>
      <c r="N442" s="112"/>
      <c r="O442" s="112"/>
      <c r="P442" s="112"/>
    </row>
    <row r="443" spans="1:16">
      <c r="A443" s="112"/>
      <c r="B443" s="112"/>
      <c r="C443" s="112"/>
      <c r="D443" s="112"/>
      <c r="E443" s="112"/>
      <c r="F443" s="112"/>
      <c r="G443" s="112"/>
      <c r="H443" s="112"/>
      <c r="I443" s="112"/>
      <c r="J443" s="112"/>
      <c r="K443" s="112"/>
      <c r="L443" s="112"/>
      <c r="M443" s="112"/>
      <c r="N443" s="112"/>
      <c r="O443" s="112"/>
      <c r="P443" s="112"/>
    </row>
    <row r="444" spans="1:16">
      <c r="A444" s="112"/>
      <c r="B444" s="112"/>
      <c r="C444" s="112"/>
      <c r="D444" s="112"/>
      <c r="E444" s="112"/>
      <c r="F444" s="112"/>
      <c r="G444" s="112"/>
      <c r="H444" s="112"/>
      <c r="I444" s="112"/>
      <c r="J444" s="112"/>
      <c r="K444" s="112"/>
      <c r="L444" s="112"/>
      <c r="M444" s="112"/>
      <c r="N444" s="112"/>
      <c r="O444" s="112"/>
      <c r="P444" s="112"/>
    </row>
    <row r="445" spans="1:16">
      <c r="A445" s="112"/>
      <c r="B445" s="112"/>
      <c r="C445" s="112"/>
      <c r="D445" s="112"/>
      <c r="E445" s="112"/>
      <c r="F445" s="112"/>
      <c r="G445" s="112"/>
      <c r="H445" s="112"/>
      <c r="I445" s="112"/>
      <c r="J445" s="112"/>
      <c r="K445" s="112"/>
      <c r="L445" s="112"/>
      <c r="M445" s="112"/>
      <c r="N445" s="112"/>
      <c r="O445" s="112"/>
      <c r="P445" s="112"/>
    </row>
    <row r="446" spans="1:16">
      <c r="A446" s="112"/>
      <c r="B446" s="112"/>
      <c r="C446" s="112"/>
      <c r="D446" s="112"/>
      <c r="E446" s="112"/>
      <c r="F446" s="112"/>
      <c r="G446" s="112"/>
      <c r="H446" s="112"/>
      <c r="I446" s="112"/>
      <c r="J446" s="112"/>
      <c r="K446" s="112"/>
      <c r="L446" s="112"/>
      <c r="M446" s="112"/>
      <c r="N446" s="112"/>
      <c r="O446" s="112"/>
      <c r="P446" s="112"/>
    </row>
    <row r="447" spans="1:16">
      <c r="A447" s="112"/>
      <c r="B447" s="112"/>
      <c r="C447" s="112"/>
      <c r="D447" s="112"/>
      <c r="E447" s="112"/>
      <c r="F447" s="112"/>
      <c r="G447" s="112"/>
      <c r="H447" s="112"/>
      <c r="I447" s="112"/>
      <c r="J447" s="112"/>
      <c r="K447" s="112"/>
      <c r="L447" s="112"/>
      <c r="M447" s="112"/>
      <c r="N447" s="112"/>
      <c r="O447" s="112"/>
      <c r="P447" s="112"/>
    </row>
    <row r="448" spans="1:16">
      <c r="A448" s="112"/>
      <c r="B448" s="112"/>
      <c r="C448" s="112"/>
      <c r="D448" s="112"/>
      <c r="E448" s="112"/>
      <c r="F448" s="112"/>
      <c r="G448" s="112"/>
      <c r="H448" s="112"/>
      <c r="I448" s="112"/>
      <c r="J448" s="112"/>
      <c r="K448" s="112"/>
      <c r="L448" s="112"/>
      <c r="M448" s="112"/>
      <c r="N448" s="112"/>
      <c r="O448" s="112"/>
      <c r="P448" s="112"/>
    </row>
    <row r="449" spans="1:16">
      <c r="A449" s="112"/>
      <c r="B449" s="112"/>
      <c r="C449" s="112"/>
      <c r="D449" s="112"/>
      <c r="E449" s="112"/>
      <c r="F449" s="112"/>
      <c r="G449" s="112"/>
      <c r="H449" s="112"/>
      <c r="I449" s="112"/>
      <c r="J449" s="112"/>
      <c r="K449" s="112"/>
      <c r="L449" s="112"/>
      <c r="M449" s="112"/>
      <c r="N449" s="112"/>
      <c r="O449" s="112"/>
      <c r="P449" s="112"/>
    </row>
    <row r="450" spans="1:16">
      <c r="A450" s="112"/>
      <c r="B450" s="112"/>
      <c r="C450" s="112"/>
      <c r="D450" s="112"/>
      <c r="E450" s="112"/>
      <c r="F450" s="112"/>
      <c r="G450" s="112"/>
      <c r="H450" s="112"/>
      <c r="I450" s="112"/>
      <c r="J450" s="112"/>
      <c r="K450" s="112"/>
      <c r="L450" s="112"/>
      <c r="M450" s="112"/>
      <c r="N450" s="112"/>
      <c r="O450" s="112"/>
      <c r="P450" s="112"/>
    </row>
    <row r="451" spans="1:16">
      <c r="A451" s="112"/>
      <c r="B451" s="112"/>
      <c r="C451" s="112"/>
      <c r="D451" s="112"/>
      <c r="E451" s="112"/>
      <c r="F451" s="112"/>
      <c r="G451" s="112"/>
      <c r="H451" s="112"/>
      <c r="I451" s="112"/>
      <c r="J451" s="112"/>
      <c r="K451" s="112"/>
      <c r="L451" s="112"/>
      <c r="M451" s="112"/>
      <c r="N451" s="112"/>
      <c r="O451" s="112"/>
      <c r="P451" s="112"/>
    </row>
    <row r="452" spans="1:16">
      <c r="A452" s="112"/>
      <c r="B452" s="112"/>
      <c r="C452" s="112"/>
      <c r="D452" s="112"/>
      <c r="E452" s="112"/>
      <c r="F452" s="112"/>
      <c r="G452" s="112"/>
      <c r="H452" s="112"/>
      <c r="I452" s="112"/>
      <c r="J452" s="112"/>
      <c r="K452" s="112"/>
      <c r="L452" s="112"/>
      <c r="M452" s="112"/>
      <c r="N452" s="112"/>
      <c r="O452" s="112"/>
      <c r="P452" s="112"/>
    </row>
    <row r="453" spans="1:16">
      <c r="A453" s="112"/>
      <c r="B453" s="112"/>
      <c r="C453" s="112"/>
      <c r="D453" s="112"/>
      <c r="E453" s="112"/>
      <c r="F453" s="112"/>
      <c r="G453" s="112"/>
      <c r="H453" s="112"/>
      <c r="I453" s="112"/>
      <c r="J453" s="112"/>
      <c r="K453" s="112"/>
      <c r="L453" s="112"/>
      <c r="M453" s="112"/>
      <c r="N453" s="112"/>
      <c r="O453" s="112"/>
      <c r="P453" s="112"/>
    </row>
    <row r="454" spans="1:16">
      <c r="A454" s="112"/>
      <c r="B454" s="112"/>
      <c r="C454" s="112"/>
      <c r="D454" s="112"/>
      <c r="E454" s="112"/>
      <c r="F454" s="112"/>
      <c r="G454" s="112"/>
      <c r="H454" s="112"/>
      <c r="I454" s="112"/>
      <c r="J454" s="112"/>
      <c r="K454" s="112"/>
      <c r="L454" s="112"/>
      <c r="M454" s="112"/>
      <c r="N454" s="112"/>
      <c r="O454" s="112"/>
      <c r="P454" s="112"/>
    </row>
    <row r="455" spans="1:16">
      <c r="A455" s="112"/>
      <c r="B455" s="112"/>
      <c r="C455" s="112"/>
      <c r="D455" s="112"/>
      <c r="E455" s="112"/>
      <c r="F455" s="112"/>
      <c r="G455" s="112"/>
      <c r="H455" s="112"/>
      <c r="I455" s="112"/>
      <c r="J455" s="112"/>
      <c r="K455" s="112"/>
      <c r="L455" s="112"/>
      <c r="M455" s="112"/>
      <c r="N455" s="112"/>
      <c r="O455" s="112"/>
      <c r="P455" s="112"/>
    </row>
    <row r="456" spans="1:16">
      <c r="A456" s="112"/>
      <c r="B456" s="112"/>
      <c r="C456" s="112"/>
      <c r="D456" s="112"/>
      <c r="E456" s="112"/>
      <c r="F456" s="112"/>
      <c r="G456" s="112"/>
      <c r="H456" s="112"/>
      <c r="I456" s="112"/>
      <c r="J456" s="112"/>
      <c r="K456" s="112"/>
      <c r="L456" s="112"/>
      <c r="M456" s="112"/>
      <c r="N456" s="112"/>
      <c r="O456" s="112"/>
      <c r="P456" s="112"/>
    </row>
    <row r="457" spans="1:16">
      <c r="A457" s="112"/>
      <c r="B457" s="112"/>
      <c r="C457" s="112"/>
      <c r="D457" s="112"/>
      <c r="E457" s="112"/>
      <c r="F457" s="112"/>
      <c r="G457" s="112"/>
      <c r="H457" s="112"/>
      <c r="I457" s="112"/>
      <c r="J457" s="112"/>
      <c r="K457" s="112"/>
      <c r="L457" s="112"/>
      <c r="M457" s="112"/>
      <c r="N457" s="112"/>
      <c r="O457" s="112"/>
      <c r="P457" s="112"/>
    </row>
    <row r="458" spans="1:16">
      <c r="A458" s="112"/>
      <c r="B458" s="112"/>
      <c r="C458" s="112"/>
      <c r="D458" s="112"/>
      <c r="E458" s="112"/>
      <c r="F458" s="112"/>
      <c r="G458" s="112"/>
      <c r="H458" s="112"/>
      <c r="I458" s="112"/>
      <c r="J458" s="112"/>
      <c r="K458" s="112"/>
      <c r="L458" s="112"/>
      <c r="M458" s="112"/>
      <c r="N458" s="112"/>
      <c r="O458" s="112"/>
      <c r="P458" s="112"/>
    </row>
    <row r="459" spans="1:16">
      <c r="A459" s="112"/>
      <c r="B459" s="112"/>
      <c r="C459" s="112"/>
      <c r="D459" s="112"/>
      <c r="E459" s="112"/>
      <c r="F459" s="112"/>
      <c r="G459" s="112"/>
      <c r="H459" s="112"/>
      <c r="I459" s="112"/>
      <c r="J459" s="112"/>
      <c r="K459" s="112"/>
      <c r="L459" s="112"/>
      <c r="M459" s="112"/>
      <c r="N459" s="112"/>
      <c r="O459" s="112"/>
      <c r="P459" s="112"/>
    </row>
    <row r="460" spans="1:16">
      <c r="A460" s="112"/>
      <c r="B460" s="112"/>
      <c r="C460" s="112"/>
      <c r="D460" s="112"/>
      <c r="E460" s="112"/>
      <c r="F460" s="112"/>
      <c r="G460" s="112"/>
      <c r="H460" s="112"/>
      <c r="I460" s="112"/>
      <c r="J460" s="112"/>
      <c r="K460" s="112"/>
      <c r="L460" s="112"/>
      <c r="M460" s="112"/>
      <c r="N460" s="112"/>
      <c r="O460" s="112"/>
      <c r="P460" s="112"/>
    </row>
    <row r="461" spans="1:16">
      <c r="A461" s="112"/>
      <c r="B461" s="112"/>
      <c r="C461" s="112"/>
      <c r="D461" s="112"/>
      <c r="E461" s="112"/>
      <c r="F461" s="112"/>
      <c r="G461" s="112"/>
      <c r="H461" s="112"/>
      <c r="I461" s="112"/>
      <c r="J461" s="112"/>
      <c r="K461" s="112"/>
      <c r="L461" s="112"/>
      <c r="M461" s="112"/>
      <c r="N461" s="112"/>
      <c r="O461" s="112"/>
      <c r="P461" s="112"/>
    </row>
    <row r="462" spans="1:16">
      <c r="A462" s="112"/>
      <c r="B462" s="112"/>
      <c r="C462" s="112"/>
      <c r="D462" s="112"/>
      <c r="E462" s="112"/>
      <c r="F462" s="112"/>
      <c r="G462" s="112"/>
      <c r="H462" s="112"/>
      <c r="I462" s="112"/>
      <c r="J462" s="112"/>
      <c r="K462" s="112"/>
      <c r="L462" s="112"/>
      <c r="M462" s="112"/>
      <c r="N462" s="112"/>
      <c r="O462" s="112"/>
      <c r="P462" s="112"/>
    </row>
    <row r="463" spans="1:16">
      <c r="A463" s="112"/>
      <c r="B463" s="112"/>
      <c r="C463" s="112"/>
      <c r="D463" s="112"/>
      <c r="E463" s="112"/>
      <c r="F463" s="112"/>
      <c r="G463" s="112"/>
      <c r="H463" s="112"/>
      <c r="I463" s="112"/>
      <c r="J463" s="112"/>
      <c r="K463" s="112"/>
      <c r="L463" s="112"/>
      <c r="M463" s="112"/>
      <c r="N463" s="112"/>
      <c r="O463" s="112"/>
      <c r="P463" s="112"/>
    </row>
    <row r="464" spans="1:16">
      <c r="A464" s="112"/>
      <c r="B464" s="112"/>
      <c r="C464" s="112"/>
      <c r="D464" s="112"/>
      <c r="E464" s="112"/>
      <c r="F464" s="112"/>
      <c r="G464" s="112"/>
      <c r="H464" s="112"/>
      <c r="I464" s="112"/>
      <c r="J464" s="112"/>
      <c r="K464" s="112"/>
      <c r="L464" s="112"/>
      <c r="M464" s="112"/>
      <c r="N464" s="112"/>
      <c r="O464" s="112"/>
      <c r="P464" s="112"/>
    </row>
    <row r="465" spans="1:16">
      <c r="A465" s="112"/>
      <c r="B465" s="112"/>
      <c r="C465" s="112"/>
      <c r="D465" s="112"/>
      <c r="E465" s="112"/>
      <c r="F465" s="112"/>
      <c r="G465" s="112"/>
      <c r="H465" s="112"/>
      <c r="I465" s="112"/>
      <c r="J465" s="112"/>
      <c r="K465" s="112"/>
      <c r="L465" s="112"/>
      <c r="M465" s="112"/>
      <c r="N465" s="112"/>
      <c r="O465" s="112"/>
      <c r="P465" s="112"/>
    </row>
    <row r="466" spans="1:16">
      <c r="A466" s="112"/>
      <c r="B466" s="112"/>
      <c r="C466" s="112"/>
      <c r="D466" s="112"/>
      <c r="E466" s="112"/>
      <c r="F466" s="112"/>
      <c r="G466" s="112"/>
      <c r="H466" s="112"/>
      <c r="I466" s="112"/>
      <c r="J466" s="112"/>
      <c r="K466" s="112"/>
      <c r="L466" s="112"/>
      <c r="M466" s="112"/>
      <c r="N466" s="112"/>
      <c r="O466" s="112"/>
      <c r="P466" s="112"/>
    </row>
    <row r="467" spans="1:16">
      <c r="A467" s="112"/>
      <c r="B467" s="112"/>
      <c r="C467" s="112"/>
      <c r="D467" s="112"/>
      <c r="E467" s="112"/>
      <c r="F467" s="112"/>
      <c r="G467" s="112"/>
      <c r="H467" s="112"/>
      <c r="I467" s="112"/>
      <c r="J467" s="112"/>
      <c r="K467" s="112"/>
      <c r="L467" s="112"/>
      <c r="M467" s="112"/>
      <c r="N467" s="112"/>
      <c r="O467" s="112"/>
      <c r="P467" s="112"/>
    </row>
    <row r="468" spans="1:16">
      <c r="A468" s="112"/>
      <c r="B468" s="112"/>
      <c r="C468" s="112"/>
      <c r="D468" s="112"/>
      <c r="E468" s="112"/>
      <c r="F468" s="112"/>
      <c r="G468" s="112"/>
      <c r="H468" s="112"/>
      <c r="I468" s="112"/>
      <c r="J468" s="112"/>
      <c r="K468" s="112"/>
      <c r="L468" s="112"/>
      <c r="M468" s="112"/>
      <c r="N468" s="112"/>
      <c r="O468" s="112"/>
      <c r="P468" s="112"/>
    </row>
    <row r="469" spans="1:16">
      <c r="A469" s="112"/>
      <c r="B469" s="112"/>
      <c r="C469" s="112"/>
      <c r="D469" s="112"/>
      <c r="E469" s="112"/>
      <c r="F469" s="112"/>
      <c r="G469" s="112"/>
      <c r="H469" s="112"/>
      <c r="I469" s="112"/>
      <c r="J469" s="112"/>
      <c r="K469" s="112"/>
      <c r="L469" s="112"/>
      <c r="M469" s="112"/>
      <c r="N469" s="112"/>
      <c r="O469" s="112"/>
      <c r="P469" s="112"/>
    </row>
    <row r="470" spans="1:16">
      <c r="A470" s="112"/>
      <c r="B470" s="112"/>
      <c r="C470" s="112"/>
      <c r="D470" s="112"/>
      <c r="E470" s="112"/>
      <c r="F470" s="112"/>
      <c r="G470" s="112"/>
      <c r="H470" s="112"/>
      <c r="I470" s="112"/>
      <c r="J470" s="112"/>
      <c r="K470" s="112"/>
      <c r="L470" s="112"/>
      <c r="M470" s="112"/>
      <c r="N470" s="112"/>
      <c r="O470" s="112"/>
      <c r="P470" s="112"/>
    </row>
    <row r="471" spans="1:16">
      <c r="A471" s="112"/>
      <c r="B471" s="112"/>
      <c r="C471" s="112"/>
      <c r="D471" s="112"/>
      <c r="E471" s="112"/>
      <c r="F471" s="112"/>
      <c r="G471" s="112"/>
      <c r="H471" s="112"/>
      <c r="I471" s="112"/>
      <c r="J471" s="112"/>
      <c r="K471" s="112"/>
      <c r="L471" s="112"/>
      <c r="M471" s="112"/>
      <c r="N471" s="112"/>
      <c r="O471" s="112"/>
      <c r="P471" s="112"/>
    </row>
    <row r="472" spans="1:16">
      <c r="A472" s="112"/>
      <c r="B472" s="112"/>
      <c r="C472" s="112"/>
      <c r="D472" s="112"/>
      <c r="E472" s="112"/>
      <c r="F472" s="112"/>
      <c r="G472" s="112"/>
      <c r="H472" s="112"/>
      <c r="I472" s="112"/>
      <c r="J472" s="112"/>
      <c r="K472" s="112"/>
      <c r="L472" s="112"/>
      <c r="M472" s="112"/>
      <c r="N472" s="112"/>
      <c r="O472" s="112"/>
      <c r="P472" s="112"/>
    </row>
    <row r="473" spans="1:16">
      <c r="A473" s="112"/>
      <c r="B473" s="112"/>
      <c r="C473" s="112"/>
      <c r="D473" s="112"/>
      <c r="E473" s="112"/>
      <c r="F473" s="112"/>
      <c r="G473" s="112"/>
      <c r="H473" s="112"/>
      <c r="I473" s="112"/>
      <c r="J473" s="112"/>
      <c r="K473" s="112"/>
      <c r="L473" s="112"/>
      <c r="M473" s="112"/>
      <c r="N473" s="112"/>
      <c r="O473" s="112"/>
      <c r="P473" s="112"/>
    </row>
    <row r="474" spans="1:16">
      <c r="A474" s="112"/>
      <c r="B474" s="112"/>
      <c r="C474" s="112"/>
      <c r="D474" s="112"/>
      <c r="E474" s="112"/>
      <c r="F474" s="112"/>
      <c r="G474" s="112"/>
      <c r="H474" s="112"/>
      <c r="I474" s="112"/>
      <c r="J474" s="112"/>
      <c r="K474" s="112"/>
      <c r="L474" s="112"/>
      <c r="M474" s="112"/>
      <c r="N474" s="112"/>
      <c r="O474" s="112"/>
      <c r="P474" s="112"/>
    </row>
    <row r="475" spans="1:16">
      <c r="A475" s="112"/>
      <c r="B475" s="112"/>
      <c r="C475" s="112"/>
      <c r="D475" s="112"/>
      <c r="E475" s="112"/>
      <c r="F475" s="112"/>
      <c r="G475" s="112"/>
      <c r="H475" s="112"/>
      <c r="I475" s="112"/>
      <c r="J475" s="112"/>
      <c r="K475" s="112"/>
      <c r="L475" s="112"/>
      <c r="M475" s="112"/>
      <c r="N475" s="112"/>
      <c r="O475" s="112"/>
      <c r="P475" s="112"/>
    </row>
    <row r="476" spans="1:16">
      <c r="A476" s="112"/>
      <c r="B476" s="112"/>
      <c r="C476" s="112"/>
      <c r="D476" s="112"/>
      <c r="E476" s="112"/>
      <c r="F476" s="112"/>
      <c r="G476" s="112"/>
      <c r="H476" s="112"/>
      <c r="I476" s="112"/>
      <c r="J476" s="112"/>
      <c r="K476" s="112"/>
      <c r="L476" s="112"/>
      <c r="M476" s="112"/>
      <c r="N476" s="112"/>
      <c r="O476" s="112"/>
      <c r="P476" s="112"/>
    </row>
    <row r="477" spans="1:16">
      <c r="A477" s="112"/>
      <c r="B477" s="112"/>
      <c r="C477" s="112"/>
      <c r="D477" s="112"/>
      <c r="E477" s="112"/>
      <c r="F477" s="112"/>
      <c r="G477" s="112"/>
      <c r="H477" s="112"/>
      <c r="I477" s="112"/>
      <c r="J477" s="112"/>
      <c r="K477" s="112"/>
      <c r="L477" s="112"/>
      <c r="M477" s="112"/>
      <c r="N477" s="112"/>
      <c r="O477" s="112"/>
      <c r="P477" s="112"/>
    </row>
    <row r="478" spans="1:16">
      <c r="A478" s="112"/>
      <c r="B478" s="112"/>
      <c r="C478" s="112"/>
      <c r="D478" s="112"/>
      <c r="E478" s="112"/>
      <c r="F478" s="112"/>
      <c r="G478" s="112"/>
      <c r="H478" s="112"/>
      <c r="I478" s="112"/>
      <c r="J478" s="112"/>
      <c r="K478" s="112"/>
      <c r="L478" s="112"/>
      <c r="M478" s="112"/>
      <c r="N478" s="112"/>
      <c r="O478" s="112"/>
      <c r="P478" s="112"/>
    </row>
    <row r="479" spans="1:16">
      <c r="A479" s="112"/>
      <c r="B479" s="112"/>
      <c r="C479" s="112"/>
      <c r="D479" s="112"/>
      <c r="E479" s="112"/>
      <c r="F479" s="112"/>
      <c r="G479" s="112"/>
      <c r="H479" s="112"/>
      <c r="I479" s="112"/>
      <c r="J479" s="112"/>
      <c r="K479" s="112"/>
      <c r="L479" s="112"/>
      <c r="M479" s="112"/>
      <c r="N479" s="112"/>
      <c r="O479" s="112"/>
      <c r="P479" s="112"/>
    </row>
    <row r="480" spans="1:16">
      <c r="A480" s="112"/>
      <c r="B480" s="112"/>
      <c r="C480" s="112"/>
      <c r="D480" s="112"/>
      <c r="E480" s="112"/>
      <c r="F480" s="112"/>
      <c r="G480" s="112"/>
      <c r="H480" s="112"/>
      <c r="I480" s="112"/>
      <c r="J480" s="112"/>
      <c r="K480" s="112"/>
      <c r="L480" s="112"/>
      <c r="M480" s="112"/>
      <c r="N480" s="112"/>
      <c r="O480" s="112"/>
      <c r="P480" s="112"/>
    </row>
    <row r="481" spans="1:16">
      <c r="A481" s="112"/>
      <c r="B481" s="112"/>
      <c r="C481" s="112"/>
      <c r="D481" s="112"/>
      <c r="E481" s="112"/>
      <c r="F481" s="112"/>
      <c r="G481" s="112"/>
      <c r="H481" s="112"/>
      <c r="I481" s="112"/>
      <c r="J481" s="112"/>
      <c r="K481" s="112"/>
      <c r="L481" s="112"/>
      <c r="M481" s="112"/>
      <c r="N481" s="112"/>
      <c r="O481" s="112"/>
      <c r="P481" s="112"/>
    </row>
    <row r="482" spans="1:16">
      <c r="A482" s="112"/>
      <c r="B482" s="112"/>
      <c r="C482" s="112"/>
      <c r="D482" s="112"/>
      <c r="E482" s="112"/>
      <c r="F482" s="112"/>
      <c r="G482" s="112"/>
      <c r="H482" s="112"/>
      <c r="I482" s="112"/>
      <c r="J482" s="112"/>
      <c r="K482" s="112"/>
      <c r="L482" s="112"/>
      <c r="M482" s="112"/>
      <c r="N482" s="112"/>
      <c r="O482" s="112"/>
      <c r="P482" s="112"/>
    </row>
    <row r="483" spans="1:16">
      <c r="A483" s="112"/>
      <c r="B483" s="112"/>
      <c r="C483" s="112"/>
      <c r="D483" s="112"/>
      <c r="E483" s="112"/>
      <c r="F483" s="112"/>
      <c r="G483" s="112"/>
      <c r="H483" s="112"/>
      <c r="I483" s="112"/>
      <c r="J483" s="112"/>
      <c r="K483" s="112"/>
      <c r="L483" s="112"/>
      <c r="M483" s="112"/>
      <c r="N483" s="112"/>
      <c r="O483" s="112"/>
      <c r="P483" s="112"/>
    </row>
    <row r="484" spans="1:16">
      <c r="A484" s="112"/>
      <c r="B484" s="112"/>
      <c r="C484" s="112"/>
      <c r="D484" s="112"/>
      <c r="E484" s="112"/>
      <c r="F484" s="112"/>
      <c r="G484" s="112"/>
      <c r="H484" s="112"/>
      <c r="I484" s="112"/>
      <c r="J484" s="112"/>
      <c r="K484" s="112"/>
      <c r="L484" s="112"/>
      <c r="M484" s="112"/>
      <c r="N484" s="112"/>
      <c r="O484" s="112"/>
      <c r="P484" s="112"/>
    </row>
    <row r="485" spans="1:16">
      <c r="A485" s="112"/>
      <c r="B485" s="112"/>
      <c r="C485" s="112"/>
      <c r="D485" s="112"/>
      <c r="E485" s="112"/>
      <c r="F485" s="112"/>
      <c r="G485" s="112"/>
      <c r="H485" s="112"/>
      <c r="I485" s="112"/>
      <c r="J485" s="112"/>
      <c r="K485" s="112"/>
      <c r="L485" s="112"/>
      <c r="M485" s="112"/>
      <c r="N485" s="112"/>
      <c r="O485" s="112"/>
      <c r="P485" s="112"/>
    </row>
    <row r="486" spans="1:16">
      <c r="A486" s="112"/>
      <c r="B486" s="112"/>
      <c r="C486" s="112"/>
      <c r="D486" s="112"/>
      <c r="E486" s="112"/>
      <c r="F486" s="112"/>
      <c r="G486" s="112"/>
      <c r="H486" s="112"/>
      <c r="I486" s="112"/>
      <c r="J486" s="112"/>
      <c r="K486" s="112"/>
      <c r="L486" s="112"/>
      <c r="M486" s="112"/>
      <c r="N486" s="112"/>
      <c r="O486" s="112"/>
      <c r="P486" s="112"/>
    </row>
    <row r="487" spans="1:16">
      <c r="A487" s="112"/>
      <c r="B487" s="112"/>
      <c r="C487" s="112"/>
      <c r="D487" s="112"/>
      <c r="E487" s="112"/>
      <c r="F487" s="112"/>
      <c r="G487" s="112"/>
      <c r="H487" s="112"/>
      <c r="I487" s="112"/>
      <c r="J487" s="112"/>
      <c r="K487" s="112"/>
      <c r="L487" s="112"/>
      <c r="M487" s="112"/>
      <c r="N487" s="112"/>
      <c r="O487" s="112"/>
      <c r="P487" s="112"/>
    </row>
    <row r="488" spans="1:16">
      <c r="A488" s="112"/>
      <c r="B488" s="112"/>
      <c r="C488" s="112"/>
      <c r="D488" s="112"/>
      <c r="E488" s="112"/>
      <c r="F488" s="112"/>
      <c r="G488" s="112"/>
      <c r="H488" s="112"/>
      <c r="I488" s="112"/>
      <c r="J488" s="112"/>
      <c r="K488" s="112"/>
      <c r="L488" s="112"/>
      <c r="M488" s="112"/>
      <c r="N488" s="112"/>
      <c r="O488" s="112"/>
      <c r="P488" s="112"/>
    </row>
    <row r="489" spans="1:16">
      <c r="A489" s="112"/>
      <c r="B489" s="112"/>
      <c r="C489" s="112"/>
      <c r="D489" s="112"/>
      <c r="E489" s="112"/>
      <c r="F489" s="112"/>
      <c r="G489" s="112"/>
      <c r="H489" s="112"/>
      <c r="I489" s="112"/>
      <c r="J489" s="112"/>
      <c r="K489" s="112"/>
      <c r="L489" s="112"/>
      <c r="M489" s="112"/>
      <c r="N489" s="112"/>
      <c r="O489" s="112"/>
      <c r="P489" s="112"/>
    </row>
    <row r="490" spans="1:16">
      <c r="A490" s="112"/>
      <c r="B490" s="112"/>
      <c r="C490" s="112"/>
      <c r="D490" s="112"/>
      <c r="E490" s="112"/>
      <c r="F490" s="112"/>
      <c r="G490" s="112"/>
      <c r="H490" s="112"/>
      <c r="I490" s="112"/>
      <c r="J490" s="112"/>
      <c r="K490" s="112"/>
      <c r="L490" s="112"/>
      <c r="M490" s="112"/>
      <c r="N490" s="112"/>
      <c r="O490" s="112"/>
      <c r="P490" s="112"/>
    </row>
    <row r="491" spans="1:16">
      <c r="A491" s="112"/>
      <c r="B491" s="112"/>
      <c r="C491" s="112"/>
      <c r="D491" s="112"/>
      <c r="E491" s="112"/>
      <c r="F491" s="112"/>
      <c r="G491" s="112"/>
      <c r="H491" s="112"/>
      <c r="I491" s="112"/>
      <c r="J491" s="112"/>
      <c r="K491" s="112"/>
      <c r="L491" s="112"/>
      <c r="M491" s="112"/>
      <c r="N491" s="112"/>
      <c r="O491" s="112"/>
      <c r="P491" s="112"/>
    </row>
    <row r="492" spans="1:16">
      <c r="A492" s="112"/>
      <c r="B492" s="112"/>
      <c r="C492" s="112"/>
      <c r="D492" s="112"/>
      <c r="E492" s="112"/>
      <c r="F492" s="112"/>
      <c r="G492" s="112"/>
      <c r="H492" s="112"/>
      <c r="I492" s="112"/>
      <c r="J492" s="112"/>
      <c r="K492" s="112"/>
      <c r="L492" s="112"/>
      <c r="M492" s="112"/>
      <c r="N492" s="112"/>
      <c r="O492" s="112"/>
      <c r="P492" s="112"/>
    </row>
    <row r="493" spans="1:16">
      <c r="A493" s="112"/>
      <c r="B493" s="112"/>
      <c r="C493" s="112"/>
      <c r="D493" s="112"/>
      <c r="E493" s="112"/>
      <c r="F493" s="112"/>
      <c r="G493" s="112"/>
      <c r="H493" s="112"/>
      <c r="I493" s="112"/>
      <c r="J493" s="112"/>
      <c r="K493" s="112"/>
      <c r="L493" s="112"/>
      <c r="M493" s="112"/>
      <c r="N493" s="112"/>
      <c r="O493" s="112"/>
      <c r="P493" s="112"/>
    </row>
    <row r="494" spans="1:16">
      <c r="A494" s="112"/>
      <c r="B494" s="112"/>
      <c r="C494" s="112"/>
      <c r="D494" s="112"/>
      <c r="E494" s="112"/>
      <c r="F494" s="112"/>
      <c r="G494" s="112"/>
      <c r="H494" s="112"/>
      <c r="I494" s="112"/>
      <c r="J494" s="112"/>
      <c r="K494" s="112"/>
      <c r="L494" s="112"/>
      <c r="M494" s="112"/>
      <c r="N494" s="112"/>
      <c r="O494" s="112"/>
      <c r="P494" s="112"/>
    </row>
    <row r="495" spans="1:16">
      <c r="A495" s="112"/>
      <c r="B495" s="112"/>
      <c r="C495" s="112"/>
      <c r="D495" s="112"/>
      <c r="E495" s="112"/>
      <c r="F495" s="112"/>
      <c r="G495" s="112"/>
      <c r="H495" s="112"/>
      <c r="I495" s="112"/>
      <c r="J495" s="112"/>
      <c r="K495" s="112"/>
      <c r="L495" s="112"/>
      <c r="M495" s="112"/>
      <c r="N495" s="112"/>
      <c r="O495" s="112"/>
      <c r="P495" s="112"/>
    </row>
    <row r="496" spans="1:16">
      <c r="A496" s="112"/>
      <c r="B496" s="112"/>
      <c r="C496" s="112"/>
      <c r="D496" s="112"/>
      <c r="E496" s="112"/>
      <c r="F496" s="112"/>
      <c r="G496" s="112"/>
      <c r="H496" s="112"/>
      <c r="I496" s="112"/>
      <c r="J496" s="112"/>
      <c r="K496" s="112"/>
      <c r="L496" s="112"/>
      <c r="M496" s="112"/>
      <c r="N496" s="112"/>
      <c r="O496" s="112"/>
      <c r="P496" s="112"/>
    </row>
    <row r="497" spans="1:16">
      <c r="A497" s="112"/>
      <c r="B497" s="112"/>
      <c r="C497" s="112"/>
      <c r="D497" s="112"/>
      <c r="E497" s="112"/>
      <c r="F497" s="112"/>
      <c r="G497" s="112"/>
      <c r="H497" s="112"/>
      <c r="I497" s="112"/>
      <c r="J497" s="112"/>
      <c r="K497" s="112"/>
      <c r="L497" s="112"/>
      <c r="M497" s="112"/>
      <c r="N497" s="112"/>
      <c r="O497" s="112"/>
      <c r="P497" s="112"/>
    </row>
    <row r="498" spans="1:16">
      <c r="A498" s="112"/>
      <c r="B498" s="112"/>
      <c r="C498" s="112"/>
      <c r="D498" s="112"/>
      <c r="E498" s="112"/>
      <c r="F498" s="112"/>
      <c r="G498" s="112"/>
      <c r="H498" s="112"/>
      <c r="I498" s="112"/>
      <c r="J498" s="112"/>
      <c r="K498" s="112"/>
      <c r="L498" s="112"/>
      <c r="M498" s="112"/>
      <c r="N498" s="112"/>
      <c r="O498" s="112"/>
      <c r="P498" s="112"/>
    </row>
    <row r="499" spans="1:16">
      <c r="A499" s="112"/>
      <c r="B499" s="112"/>
      <c r="C499" s="112"/>
      <c r="D499" s="112"/>
      <c r="E499" s="112"/>
      <c r="F499" s="112"/>
      <c r="G499" s="112"/>
      <c r="H499" s="112"/>
      <c r="I499" s="112"/>
      <c r="J499" s="112"/>
      <c r="K499" s="112"/>
      <c r="L499" s="112"/>
      <c r="M499" s="112"/>
      <c r="N499" s="112"/>
      <c r="O499" s="112"/>
      <c r="P499" s="112"/>
    </row>
    <row r="500" spans="1:16">
      <c r="A500" s="112"/>
      <c r="B500" s="112"/>
      <c r="C500" s="112"/>
      <c r="D500" s="112"/>
      <c r="E500" s="112"/>
      <c r="F500" s="112"/>
      <c r="G500" s="112"/>
      <c r="H500" s="112"/>
      <c r="I500" s="112"/>
      <c r="J500" s="112"/>
      <c r="K500" s="112"/>
      <c r="L500" s="112"/>
      <c r="M500" s="112"/>
      <c r="N500" s="112"/>
      <c r="O500" s="112"/>
      <c r="P500" s="112"/>
    </row>
    <row r="501" spans="1:16">
      <c r="A501" s="112"/>
      <c r="B501" s="112"/>
      <c r="C501" s="112"/>
      <c r="D501" s="112"/>
      <c r="E501" s="112"/>
      <c r="F501" s="112"/>
      <c r="G501" s="112"/>
      <c r="H501" s="112"/>
      <c r="I501" s="112"/>
      <c r="J501" s="112"/>
      <c r="K501" s="112"/>
      <c r="L501" s="112"/>
      <c r="M501" s="112"/>
      <c r="N501" s="112"/>
      <c r="O501" s="112"/>
      <c r="P501" s="112"/>
    </row>
    <row r="502" spans="1:16">
      <c r="A502" s="112"/>
      <c r="B502" s="112"/>
      <c r="C502" s="112"/>
      <c r="D502" s="112"/>
      <c r="E502" s="112"/>
      <c r="F502" s="112"/>
      <c r="G502" s="112"/>
      <c r="H502" s="112"/>
      <c r="I502" s="112"/>
      <c r="J502" s="112"/>
      <c r="K502" s="112"/>
      <c r="L502" s="112"/>
      <c r="M502" s="112"/>
      <c r="N502" s="112"/>
      <c r="O502" s="112"/>
      <c r="P502" s="112"/>
    </row>
    <row r="503" spans="1:16">
      <c r="A503" s="112"/>
      <c r="B503" s="112"/>
      <c r="C503" s="112"/>
      <c r="D503" s="112"/>
      <c r="E503" s="112"/>
      <c r="F503" s="112"/>
      <c r="G503" s="112"/>
      <c r="H503" s="112"/>
      <c r="I503" s="112"/>
      <c r="J503" s="112"/>
      <c r="K503" s="112"/>
      <c r="L503" s="112"/>
      <c r="M503" s="112"/>
      <c r="N503" s="112"/>
      <c r="O503" s="112"/>
      <c r="P503" s="112"/>
    </row>
    <row r="504" spans="1:16">
      <c r="A504" s="112"/>
      <c r="B504" s="112"/>
      <c r="C504" s="112"/>
      <c r="D504" s="112"/>
      <c r="E504" s="112"/>
      <c r="F504" s="112"/>
      <c r="G504" s="112"/>
      <c r="H504" s="112"/>
      <c r="I504" s="112"/>
      <c r="J504" s="112"/>
      <c r="K504" s="112"/>
      <c r="L504" s="112"/>
      <c r="M504" s="112"/>
      <c r="N504" s="112"/>
      <c r="O504" s="112"/>
      <c r="P504" s="112"/>
    </row>
    <row r="505" spans="1:16">
      <c r="A505" s="112"/>
      <c r="B505" s="112"/>
      <c r="C505" s="112"/>
      <c r="D505" s="112"/>
      <c r="E505" s="112"/>
      <c r="F505" s="112"/>
      <c r="G505" s="112"/>
      <c r="H505" s="112"/>
      <c r="I505" s="112"/>
      <c r="J505" s="112"/>
      <c r="K505" s="112"/>
      <c r="L505" s="112"/>
      <c r="M505" s="112"/>
      <c r="N505" s="112"/>
      <c r="O505" s="112"/>
      <c r="P505" s="112"/>
    </row>
    <row r="506" spans="1:16">
      <c r="A506" s="112"/>
      <c r="B506" s="112"/>
      <c r="C506" s="112"/>
      <c r="D506" s="112"/>
      <c r="E506" s="112"/>
      <c r="F506" s="112"/>
      <c r="G506" s="112"/>
      <c r="H506" s="112"/>
      <c r="I506" s="112"/>
      <c r="J506" s="112"/>
      <c r="K506" s="112"/>
      <c r="L506" s="112"/>
      <c r="M506" s="112"/>
      <c r="N506" s="112"/>
      <c r="O506" s="112"/>
      <c r="P506" s="112"/>
    </row>
    <row r="507" spans="1:16">
      <c r="A507" s="112"/>
      <c r="B507" s="112"/>
      <c r="C507" s="112"/>
      <c r="D507" s="112"/>
      <c r="E507" s="112"/>
      <c r="F507" s="112"/>
      <c r="G507" s="112"/>
      <c r="H507" s="112"/>
      <c r="I507" s="112"/>
      <c r="J507" s="112"/>
      <c r="K507" s="112"/>
      <c r="L507" s="112"/>
      <c r="M507" s="112"/>
      <c r="N507" s="112"/>
      <c r="O507" s="112"/>
      <c r="P507" s="112"/>
    </row>
    <row r="508" spans="1:16">
      <c r="A508" s="112"/>
      <c r="B508" s="112"/>
      <c r="C508" s="112"/>
      <c r="D508" s="112"/>
      <c r="E508" s="112"/>
      <c r="F508" s="112"/>
      <c r="G508" s="112"/>
      <c r="H508" s="112"/>
      <c r="I508" s="112"/>
      <c r="J508" s="112"/>
      <c r="K508" s="112"/>
      <c r="L508" s="112"/>
      <c r="M508" s="112"/>
      <c r="N508" s="112"/>
      <c r="O508" s="112"/>
      <c r="P508" s="112"/>
    </row>
    <row r="509" spans="1:16">
      <c r="A509" s="112"/>
      <c r="B509" s="112"/>
      <c r="C509" s="112"/>
      <c r="D509" s="112"/>
      <c r="E509" s="112"/>
      <c r="F509" s="112"/>
      <c r="G509" s="112"/>
      <c r="H509" s="112"/>
      <c r="I509" s="112"/>
      <c r="J509" s="112"/>
      <c r="K509" s="112"/>
      <c r="L509" s="112"/>
      <c r="M509" s="112"/>
      <c r="N509" s="112"/>
      <c r="O509" s="112"/>
      <c r="P509" s="112"/>
    </row>
    <row r="510" spans="1:16">
      <c r="A510" s="112"/>
      <c r="B510" s="112"/>
      <c r="C510" s="112"/>
      <c r="D510" s="112"/>
      <c r="E510" s="112"/>
      <c r="F510" s="112"/>
      <c r="G510" s="112"/>
      <c r="H510" s="112"/>
      <c r="I510" s="112"/>
      <c r="J510" s="112"/>
      <c r="K510" s="112"/>
      <c r="L510" s="112"/>
      <c r="M510" s="112"/>
      <c r="N510" s="112"/>
      <c r="O510" s="112"/>
      <c r="P510" s="112"/>
    </row>
    <row r="511" spans="1:16">
      <c r="A511" s="112"/>
      <c r="B511" s="112"/>
      <c r="C511" s="112"/>
      <c r="D511" s="112"/>
      <c r="E511" s="112"/>
      <c r="F511" s="112"/>
      <c r="G511" s="112"/>
      <c r="H511" s="112"/>
      <c r="I511" s="112"/>
      <c r="J511" s="112"/>
      <c r="K511" s="112"/>
      <c r="L511" s="112"/>
      <c r="M511" s="112"/>
      <c r="N511" s="112"/>
      <c r="O511" s="112"/>
      <c r="P511" s="112"/>
    </row>
    <row r="512" spans="1:16">
      <c r="A512" s="112"/>
      <c r="B512" s="112"/>
      <c r="C512" s="112"/>
      <c r="D512" s="112"/>
      <c r="E512" s="112"/>
      <c r="F512" s="112"/>
      <c r="G512" s="112"/>
      <c r="H512" s="112"/>
      <c r="I512" s="112"/>
      <c r="J512" s="112"/>
      <c r="K512" s="112"/>
      <c r="L512" s="112"/>
      <c r="M512" s="112"/>
      <c r="N512" s="112"/>
      <c r="O512" s="112"/>
      <c r="P512" s="112"/>
    </row>
    <row r="513" spans="1:16">
      <c r="A513" s="112"/>
      <c r="B513" s="112"/>
      <c r="C513" s="112"/>
      <c r="D513" s="112"/>
      <c r="E513" s="112"/>
      <c r="F513" s="112"/>
      <c r="G513" s="112"/>
      <c r="H513" s="112"/>
      <c r="I513" s="112"/>
      <c r="J513" s="112"/>
      <c r="K513" s="112"/>
      <c r="L513" s="112"/>
      <c r="M513" s="112"/>
      <c r="N513" s="112"/>
      <c r="O513" s="112"/>
      <c r="P513" s="112"/>
    </row>
    <row r="514" spans="1:16">
      <c r="A514" s="112"/>
      <c r="B514" s="112"/>
      <c r="C514" s="112"/>
      <c r="D514" s="112"/>
      <c r="E514" s="112"/>
      <c r="F514" s="112"/>
      <c r="G514" s="112"/>
      <c r="H514" s="112"/>
      <c r="I514" s="112"/>
      <c r="J514" s="112"/>
      <c r="K514" s="112"/>
      <c r="L514" s="112"/>
      <c r="M514" s="112"/>
      <c r="N514" s="112"/>
      <c r="O514" s="112"/>
      <c r="P514" s="112"/>
    </row>
    <row r="515" spans="1:16">
      <c r="A515" s="112"/>
      <c r="B515" s="112"/>
      <c r="C515" s="112"/>
      <c r="D515" s="112"/>
      <c r="E515" s="112"/>
      <c r="F515" s="112"/>
      <c r="G515" s="112"/>
      <c r="H515" s="112"/>
      <c r="I515" s="112"/>
      <c r="J515" s="112"/>
      <c r="K515" s="112"/>
      <c r="L515" s="112"/>
      <c r="M515" s="112"/>
      <c r="N515" s="112"/>
      <c r="O515" s="112"/>
      <c r="P515" s="112"/>
    </row>
    <row r="516" spans="1:16">
      <c r="A516" s="112"/>
      <c r="B516" s="112"/>
      <c r="C516" s="112"/>
      <c r="D516" s="112"/>
      <c r="E516" s="112"/>
      <c r="F516" s="112"/>
      <c r="G516" s="112"/>
      <c r="H516" s="112"/>
      <c r="I516" s="112"/>
      <c r="J516" s="112"/>
      <c r="K516" s="112"/>
      <c r="L516" s="112"/>
      <c r="M516" s="112"/>
      <c r="N516" s="112"/>
      <c r="O516" s="112"/>
      <c r="P516" s="112"/>
    </row>
    <row r="517" spans="1:16">
      <c r="A517" s="112"/>
      <c r="B517" s="112"/>
      <c r="C517" s="112"/>
      <c r="D517" s="112"/>
      <c r="E517" s="112"/>
      <c r="F517" s="112"/>
      <c r="G517" s="112"/>
      <c r="H517" s="112"/>
      <c r="I517" s="112"/>
      <c r="J517" s="112"/>
      <c r="K517" s="112"/>
      <c r="L517" s="112"/>
      <c r="M517" s="112"/>
      <c r="N517" s="112"/>
      <c r="O517" s="112"/>
      <c r="P517" s="112"/>
    </row>
    <row r="518" spans="1:16">
      <c r="A518" s="112"/>
      <c r="B518" s="112"/>
      <c r="C518" s="112"/>
      <c r="D518" s="112"/>
      <c r="E518" s="112"/>
      <c r="F518" s="112"/>
      <c r="G518" s="112"/>
      <c r="H518" s="112"/>
      <c r="I518" s="112"/>
      <c r="J518" s="112"/>
      <c r="K518" s="112"/>
      <c r="L518" s="112"/>
      <c r="M518" s="112"/>
      <c r="N518" s="112"/>
      <c r="O518" s="112"/>
      <c r="P518" s="112"/>
    </row>
    <row r="519" spans="1:16">
      <c r="A519" s="112"/>
      <c r="B519" s="112"/>
      <c r="C519" s="112"/>
      <c r="D519" s="112"/>
      <c r="E519" s="112"/>
      <c r="F519" s="112"/>
      <c r="G519" s="112"/>
      <c r="H519" s="112"/>
      <c r="I519" s="112"/>
      <c r="J519" s="112"/>
      <c r="K519" s="112"/>
      <c r="L519" s="112"/>
      <c r="M519" s="112"/>
      <c r="N519" s="112"/>
      <c r="O519" s="112"/>
      <c r="P519" s="112"/>
    </row>
    <row r="520" spans="1:16">
      <c r="A520" s="112"/>
      <c r="B520" s="112"/>
      <c r="C520" s="112"/>
      <c r="D520" s="112"/>
      <c r="E520" s="112"/>
      <c r="F520" s="112"/>
      <c r="G520" s="112"/>
      <c r="H520" s="112"/>
      <c r="I520" s="112"/>
      <c r="J520" s="112"/>
      <c r="K520" s="112"/>
      <c r="L520" s="112"/>
      <c r="M520" s="112"/>
      <c r="N520" s="112"/>
      <c r="O520" s="112"/>
      <c r="P520" s="112"/>
    </row>
    <row r="521" spans="1:16">
      <c r="A521" s="112"/>
      <c r="B521" s="112"/>
      <c r="C521" s="112"/>
      <c r="D521" s="112"/>
      <c r="E521" s="112"/>
      <c r="F521" s="112"/>
      <c r="G521" s="112"/>
      <c r="H521" s="112"/>
      <c r="I521" s="112"/>
      <c r="J521" s="112"/>
      <c r="K521" s="112"/>
      <c r="L521" s="112"/>
      <c r="M521" s="112"/>
      <c r="N521" s="112"/>
      <c r="O521" s="112"/>
      <c r="P521" s="112"/>
    </row>
    <row r="522" spans="1:16">
      <c r="A522" s="112"/>
      <c r="B522" s="112"/>
      <c r="C522" s="112"/>
      <c r="D522" s="112"/>
      <c r="E522" s="112"/>
      <c r="F522" s="112"/>
      <c r="G522" s="112"/>
      <c r="H522" s="112"/>
      <c r="I522" s="112"/>
      <c r="J522" s="112"/>
      <c r="K522" s="112"/>
      <c r="L522" s="112"/>
      <c r="M522" s="112"/>
      <c r="N522" s="112"/>
      <c r="O522" s="112"/>
      <c r="P522" s="112"/>
    </row>
    <row r="523" spans="1:16">
      <c r="A523" s="112"/>
      <c r="B523" s="112"/>
      <c r="C523" s="112"/>
      <c r="D523" s="112"/>
      <c r="E523" s="112"/>
      <c r="F523" s="112"/>
      <c r="G523" s="112"/>
      <c r="H523" s="112"/>
      <c r="I523" s="112"/>
      <c r="J523" s="112"/>
      <c r="K523" s="112"/>
      <c r="L523" s="112"/>
      <c r="M523" s="112"/>
      <c r="N523" s="112"/>
      <c r="O523" s="112"/>
      <c r="P523" s="112"/>
    </row>
    <row r="524" spans="1:16">
      <c r="A524" s="112"/>
      <c r="B524" s="112"/>
      <c r="C524" s="112"/>
      <c r="D524" s="112"/>
      <c r="E524" s="112"/>
      <c r="F524" s="112"/>
      <c r="G524" s="112"/>
      <c r="H524" s="112"/>
      <c r="I524" s="112"/>
      <c r="J524" s="112"/>
      <c r="K524" s="112"/>
      <c r="L524" s="112"/>
      <c r="M524" s="112"/>
      <c r="N524" s="112"/>
      <c r="O524" s="112"/>
      <c r="P524" s="112"/>
    </row>
    <row r="525" spans="1:16">
      <c r="A525" s="112"/>
      <c r="B525" s="112"/>
      <c r="C525" s="112"/>
      <c r="D525" s="112"/>
      <c r="E525" s="112"/>
      <c r="F525" s="112"/>
      <c r="G525" s="112"/>
      <c r="H525" s="112"/>
      <c r="I525" s="112"/>
      <c r="J525" s="112"/>
      <c r="K525" s="112"/>
      <c r="L525" s="112"/>
      <c r="M525" s="112"/>
      <c r="N525" s="112"/>
      <c r="O525" s="112"/>
      <c r="P525" s="112"/>
    </row>
    <row r="526" spans="1:16">
      <c r="A526" s="112"/>
      <c r="B526" s="112"/>
      <c r="C526" s="112"/>
      <c r="D526" s="112"/>
      <c r="E526" s="112"/>
      <c r="F526" s="112"/>
      <c r="G526" s="112"/>
      <c r="H526" s="112"/>
      <c r="I526" s="112"/>
      <c r="J526" s="112"/>
      <c r="K526" s="112"/>
      <c r="L526" s="112"/>
      <c r="M526" s="112"/>
      <c r="N526" s="112"/>
      <c r="O526" s="112"/>
      <c r="P526" s="112"/>
    </row>
    <row r="527" spans="1:16">
      <c r="A527" s="112"/>
      <c r="B527" s="112"/>
      <c r="C527" s="112"/>
      <c r="D527" s="112"/>
      <c r="E527" s="112"/>
      <c r="F527" s="112"/>
      <c r="G527" s="112"/>
      <c r="H527" s="112"/>
      <c r="I527" s="112"/>
      <c r="J527" s="112"/>
      <c r="K527" s="112"/>
      <c r="L527" s="112"/>
      <c r="M527" s="112"/>
      <c r="N527" s="112"/>
      <c r="O527" s="112"/>
      <c r="P527" s="112"/>
    </row>
    <row r="528" spans="1:16">
      <c r="A528" s="112"/>
      <c r="B528" s="112"/>
      <c r="C528" s="112"/>
      <c r="D528" s="112"/>
      <c r="E528" s="112"/>
      <c r="F528" s="112"/>
      <c r="G528" s="112"/>
      <c r="H528" s="112"/>
      <c r="I528" s="112"/>
      <c r="J528" s="112"/>
      <c r="K528" s="112"/>
      <c r="L528" s="112"/>
      <c r="M528" s="112"/>
      <c r="N528" s="112"/>
      <c r="O528" s="112"/>
      <c r="P528" s="112"/>
    </row>
    <row r="529" spans="1:16">
      <c r="A529" s="112"/>
      <c r="B529" s="112"/>
      <c r="C529" s="112"/>
      <c r="D529" s="112"/>
      <c r="E529" s="112"/>
      <c r="F529" s="112"/>
      <c r="G529" s="112"/>
      <c r="H529" s="112"/>
      <c r="I529" s="112"/>
      <c r="J529" s="112"/>
      <c r="K529" s="112"/>
      <c r="L529" s="112"/>
      <c r="M529" s="112"/>
      <c r="N529" s="112"/>
      <c r="O529" s="112"/>
      <c r="P529" s="112"/>
    </row>
    <row r="530" spans="1:16">
      <c r="A530" s="112"/>
      <c r="B530" s="112"/>
      <c r="C530" s="112"/>
      <c r="D530" s="112"/>
      <c r="E530" s="112"/>
      <c r="F530" s="112"/>
      <c r="G530" s="112"/>
      <c r="H530" s="112"/>
      <c r="I530" s="112"/>
      <c r="J530" s="112"/>
      <c r="K530" s="112"/>
      <c r="L530" s="112"/>
      <c r="M530" s="112"/>
      <c r="N530" s="112"/>
      <c r="O530" s="112"/>
      <c r="P530" s="112"/>
    </row>
    <row r="531" spans="1:16">
      <c r="A531" s="112"/>
      <c r="B531" s="112"/>
      <c r="C531" s="112"/>
      <c r="D531" s="112"/>
      <c r="E531" s="112"/>
      <c r="F531" s="112"/>
      <c r="G531" s="112"/>
      <c r="H531" s="112"/>
      <c r="I531" s="112"/>
      <c r="J531" s="112"/>
      <c r="K531" s="112"/>
      <c r="L531" s="112"/>
      <c r="M531" s="112"/>
      <c r="N531" s="112"/>
      <c r="O531" s="112"/>
      <c r="P531" s="112"/>
    </row>
    <row r="532" spans="1:16">
      <c r="A532" s="112"/>
      <c r="B532" s="112"/>
      <c r="C532" s="112"/>
      <c r="D532" s="112"/>
      <c r="E532" s="112"/>
      <c r="F532" s="112"/>
      <c r="G532" s="112"/>
      <c r="H532" s="112"/>
      <c r="I532" s="112"/>
      <c r="J532" s="112"/>
      <c r="K532" s="112"/>
      <c r="L532" s="112"/>
      <c r="M532" s="112"/>
      <c r="N532" s="112"/>
      <c r="O532" s="112"/>
      <c r="P532" s="112"/>
    </row>
    <row r="533" spans="1:16">
      <c r="A533" s="112"/>
      <c r="B533" s="112"/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</row>
    <row r="534" spans="1:16">
      <c r="A534" s="112"/>
      <c r="B534" s="112"/>
      <c r="C534" s="112"/>
      <c r="D534" s="112"/>
      <c r="E534" s="112"/>
      <c r="F534" s="112"/>
      <c r="G534" s="112"/>
      <c r="H534" s="112"/>
      <c r="I534" s="112"/>
      <c r="J534" s="112"/>
      <c r="K534" s="112"/>
      <c r="L534" s="112"/>
      <c r="M534" s="112"/>
      <c r="N534" s="112"/>
      <c r="O534" s="112"/>
      <c r="P534" s="112"/>
    </row>
    <row r="535" spans="1:16">
      <c r="A535" s="112"/>
      <c r="B535" s="112"/>
      <c r="C535" s="112"/>
      <c r="D535" s="112"/>
      <c r="E535" s="112"/>
      <c r="F535" s="112"/>
      <c r="G535" s="112"/>
      <c r="H535" s="112"/>
      <c r="I535" s="112"/>
      <c r="J535" s="112"/>
      <c r="K535" s="112"/>
      <c r="L535" s="112"/>
      <c r="M535" s="112"/>
      <c r="N535" s="112"/>
      <c r="O535" s="112"/>
      <c r="P535" s="112"/>
    </row>
    <row r="536" spans="1:16">
      <c r="A536" s="112"/>
      <c r="B536" s="112"/>
      <c r="C536" s="112"/>
      <c r="D536" s="112"/>
      <c r="E536" s="112"/>
      <c r="F536" s="112"/>
      <c r="G536" s="112"/>
      <c r="H536" s="112"/>
      <c r="I536" s="112"/>
      <c r="J536" s="112"/>
      <c r="K536" s="112"/>
      <c r="L536" s="112"/>
      <c r="M536" s="112"/>
      <c r="N536" s="112"/>
      <c r="O536" s="112"/>
      <c r="P536" s="112"/>
    </row>
    <row r="537" spans="1:16">
      <c r="A537" s="112"/>
      <c r="B537" s="112"/>
      <c r="C537" s="112"/>
      <c r="D537" s="112"/>
      <c r="E537" s="112"/>
      <c r="F537" s="112"/>
      <c r="G537" s="112"/>
      <c r="H537" s="112"/>
      <c r="I537" s="112"/>
      <c r="J537" s="112"/>
      <c r="K537" s="112"/>
      <c r="L537" s="112"/>
      <c r="M537" s="112"/>
      <c r="N537" s="112"/>
      <c r="O537" s="112"/>
      <c r="P537" s="112"/>
    </row>
    <row r="538" spans="1:16">
      <c r="A538" s="112"/>
      <c r="B538" s="112"/>
      <c r="C538" s="112"/>
      <c r="D538" s="112"/>
      <c r="E538" s="112"/>
      <c r="F538" s="112"/>
      <c r="G538" s="112"/>
      <c r="H538" s="112"/>
      <c r="I538" s="112"/>
      <c r="J538" s="112"/>
      <c r="K538" s="112"/>
      <c r="L538" s="112"/>
      <c r="M538" s="112"/>
      <c r="N538" s="112"/>
      <c r="O538" s="112"/>
      <c r="P538" s="112"/>
    </row>
    <row r="539" spans="1:16">
      <c r="A539" s="112"/>
      <c r="B539" s="112"/>
      <c r="C539" s="112"/>
      <c r="D539" s="112"/>
      <c r="E539" s="112"/>
      <c r="F539" s="112"/>
      <c r="G539" s="112"/>
      <c r="H539" s="112"/>
      <c r="I539" s="112"/>
      <c r="J539" s="112"/>
      <c r="K539" s="112"/>
      <c r="L539" s="112"/>
      <c r="M539" s="112"/>
      <c r="N539" s="112"/>
      <c r="O539" s="112"/>
      <c r="P539" s="112"/>
    </row>
    <row r="540" spans="1:16">
      <c r="A540" s="112"/>
      <c r="B540" s="112"/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</row>
    <row r="541" spans="1:16">
      <c r="A541" s="112"/>
      <c r="B541" s="112"/>
      <c r="C541" s="112"/>
      <c r="D541" s="112"/>
      <c r="E541" s="112"/>
      <c r="F541" s="112"/>
      <c r="G541" s="112"/>
      <c r="H541" s="112"/>
      <c r="I541" s="112"/>
      <c r="J541" s="112"/>
      <c r="K541" s="112"/>
      <c r="L541" s="112"/>
      <c r="M541" s="112"/>
      <c r="N541" s="112"/>
      <c r="O541" s="112"/>
      <c r="P541" s="112"/>
    </row>
    <row r="542" spans="1:16">
      <c r="A542" s="112"/>
      <c r="B542" s="112"/>
      <c r="C542" s="112"/>
      <c r="D542" s="112"/>
      <c r="E542" s="112"/>
      <c r="F542" s="112"/>
      <c r="G542" s="112"/>
      <c r="H542" s="112"/>
      <c r="I542" s="112"/>
      <c r="J542" s="112"/>
      <c r="K542" s="112"/>
      <c r="L542" s="112"/>
      <c r="M542" s="112"/>
      <c r="N542" s="112"/>
      <c r="O542" s="112"/>
      <c r="P542" s="112"/>
    </row>
    <row r="543" spans="1:16">
      <c r="A543" s="112"/>
      <c r="B543" s="112"/>
      <c r="C543" s="112"/>
      <c r="D543" s="112"/>
      <c r="E543" s="112"/>
      <c r="F543" s="112"/>
      <c r="G543" s="112"/>
      <c r="H543" s="112"/>
      <c r="I543" s="112"/>
      <c r="J543" s="112"/>
      <c r="K543" s="112"/>
      <c r="L543" s="112"/>
      <c r="M543" s="112"/>
      <c r="N543" s="112"/>
      <c r="O543" s="112"/>
      <c r="P543" s="112"/>
    </row>
    <row r="544" spans="1:16">
      <c r="A544" s="112"/>
      <c r="B544" s="112"/>
      <c r="C544" s="112"/>
      <c r="D544" s="112"/>
      <c r="E544" s="112"/>
      <c r="F544" s="112"/>
      <c r="G544" s="112"/>
      <c r="H544" s="112"/>
      <c r="I544" s="112"/>
      <c r="J544" s="112"/>
      <c r="K544" s="112"/>
      <c r="L544" s="112"/>
      <c r="M544" s="112"/>
      <c r="N544" s="112"/>
      <c r="O544" s="112"/>
      <c r="P544" s="112"/>
    </row>
    <row r="545" spans="1:16">
      <c r="A545" s="112"/>
      <c r="B545" s="112"/>
      <c r="C545" s="112"/>
      <c r="D545" s="112"/>
      <c r="E545" s="112"/>
      <c r="F545" s="112"/>
      <c r="G545" s="112"/>
      <c r="H545" s="112"/>
      <c r="I545" s="112"/>
      <c r="J545" s="112"/>
      <c r="K545" s="112"/>
      <c r="L545" s="112"/>
      <c r="M545" s="112"/>
      <c r="N545" s="112"/>
      <c r="O545" s="112"/>
      <c r="P545" s="112"/>
    </row>
    <row r="546" spans="1:16">
      <c r="A546" s="112"/>
      <c r="B546" s="112"/>
      <c r="C546" s="112"/>
      <c r="D546" s="112"/>
      <c r="E546" s="112"/>
      <c r="F546" s="112"/>
      <c r="G546" s="112"/>
      <c r="H546" s="112"/>
      <c r="I546" s="112"/>
      <c r="J546" s="112"/>
      <c r="K546" s="112"/>
      <c r="L546" s="112"/>
      <c r="M546" s="112"/>
      <c r="N546" s="112"/>
      <c r="O546" s="112"/>
      <c r="P546" s="112"/>
    </row>
    <row r="547" spans="1:16">
      <c r="A547" s="112"/>
      <c r="B547" s="112"/>
      <c r="C547" s="112"/>
      <c r="D547" s="112"/>
      <c r="E547" s="112"/>
      <c r="F547" s="112"/>
      <c r="G547" s="112"/>
      <c r="H547" s="112"/>
      <c r="I547" s="112"/>
      <c r="J547" s="112"/>
      <c r="K547" s="112"/>
      <c r="L547" s="112"/>
      <c r="M547" s="112"/>
      <c r="N547" s="112"/>
      <c r="O547" s="112"/>
      <c r="P547" s="112"/>
    </row>
    <row r="548" spans="1:16">
      <c r="A548" s="112"/>
      <c r="B548" s="112"/>
      <c r="C548" s="112"/>
      <c r="D548" s="112"/>
      <c r="E548" s="112"/>
      <c r="F548" s="112"/>
      <c r="G548" s="112"/>
      <c r="H548" s="112"/>
      <c r="I548" s="112"/>
      <c r="J548" s="112"/>
      <c r="K548" s="112"/>
      <c r="L548" s="112"/>
      <c r="M548" s="112"/>
      <c r="N548" s="112"/>
      <c r="O548" s="112"/>
      <c r="P548" s="112"/>
    </row>
    <row r="549" spans="1:16">
      <c r="A549" s="112"/>
      <c r="B549" s="112"/>
      <c r="C549" s="112"/>
      <c r="D549" s="112"/>
      <c r="E549" s="112"/>
      <c r="F549" s="112"/>
      <c r="G549" s="112"/>
      <c r="H549" s="112"/>
      <c r="I549" s="112"/>
      <c r="J549" s="112"/>
      <c r="K549" s="112"/>
      <c r="L549" s="112"/>
      <c r="M549" s="112"/>
      <c r="N549" s="112"/>
      <c r="O549" s="112"/>
      <c r="P549" s="112"/>
    </row>
    <row r="550" spans="1:16">
      <c r="A550" s="112"/>
      <c r="B550" s="112"/>
      <c r="C550" s="112"/>
      <c r="D550" s="112"/>
      <c r="E550" s="112"/>
      <c r="F550" s="112"/>
      <c r="G550" s="112"/>
      <c r="H550" s="112"/>
      <c r="I550" s="112"/>
      <c r="J550" s="112"/>
      <c r="K550" s="112"/>
      <c r="L550" s="112"/>
      <c r="M550" s="112"/>
      <c r="N550" s="112"/>
      <c r="O550" s="112"/>
      <c r="P550" s="112"/>
    </row>
    <row r="551" spans="1:16">
      <c r="A551" s="112"/>
      <c r="B551" s="112"/>
      <c r="C551" s="112"/>
      <c r="D551" s="112"/>
      <c r="E551" s="112"/>
      <c r="F551" s="112"/>
      <c r="G551" s="112"/>
      <c r="H551" s="112"/>
      <c r="I551" s="112"/>
      <c r="J551" s="112"/>
      <c r="K551" s="112"/>
      <c r="L551" s="112"/>
      <c r="M551" s="112"/>
      <c r="N551" s="112"/>
      <c r="O551" s="112"/>
      <c r="P551" s="112"/>
    </row>
    <row r="552" spans="1:16">
      <c r="A552" s="112"/>
      <c r="B552" s="112"/>
      <c r="C552" s="112"/>
      <c r="D552" s="112"/>
      <c r="E552" s="112"/>
      <c r="F552" s="112"/>
      <c r="G552" s="112"/>
      <c r="H552" s="112"/>
      <c r="I552" s="112"/>
      <c r="J552" s="112"/>
      <c r="K552" s="112"/>
      <c r="L552" s="112"/>
      <c r="M552" s="112"/>
      <c r="N552" s="112"/>
      <c r="O552" s="112"/>
      <c r="P552" s="112"/>
    </row>
    <row r="553" spans="1:16">
      <c r="A553" s="112"/>
      <c r="B553" s="112"/>
      <c r="C553" s="112"/>
      <c r="D553" s="112"/>
      <c r="E553" s="112"/>
      <c r="F553" s="112"/>
      <c r="G553" s="112"/>
      <c r="H553" s="112"/>
      <c r="I553" s="112"/>
      <c r="J553" s="112"/>
      <c r="K553" s="112"/>
      <c r="L553" s="112"/>
      <c r="M553" s="112"/>
      <c r="N553" s="112"/>
      <c r="O553" s="112"/>
      <c r="P553" s="112"/>
    </row>
    <row r="554" spans="1:16">
      <c r="A554" s="112"/>
      <c r="B554" s="112"/>
      <c r="C554" s="112"/>
      <c r="D554" s="112"/>
      <c r="E554" s="112"/>
      <c r="F554" s="112"/>
      <c r="G554" s="112"/>
      <c r="H554" s="112"/>
      <c r="I554" s="112"/>
      <c r="J554" s="112"/>
      <c r="K554" s="112"/>
      <c r="L554" s="112"/>
      <c r="M554" s="112"/>
      <c r="N554" s="112"/>
      <c r="O554" s="112"/>
      <c r="P554" s="112"/>
    </row>
    <row r="555" spans="1:16">
      <c r="A555" s="112"/>
      <c r="B555" s="112"/>
      <c r="C555" s="112"/>
      <c r="D555" s="112"/>
      <c r="E555" s="112"/>
      <c r="F555" s="112"/>
      <c r="G555" s="112"/>
      <c r="H555" s="112"/>
      <c r="I555" s="112"/>
      <c r="J555" s="112"/>
      <c r="K555" s="112"/>
      <c r="L555" s="112"/>
      <c r="M555" s="112"/>
      <c r="N555" s="112"/>
      <c r="O555" s="112"/>
      <c r="P555" s="112"/>
    </row>
    <row r="556" spans="1:16">
      <c r="A556" s="112"/>
      <c r="B556" s="112"/>
      <c r="C556" s="112"/>
      <c r="D556" s="112"/>
      <c r="E556" s="112"/>
      <c r="F556" s="112"/>
      <c r="G556" s="112"/>
      <c r="H556" s="112"/>
      <c r="I556" s="112"/>
      <c r="J556" s="112"/>
      <c r="K556" s="112"/>
      <c r="L556" s="112"/>
      <c r="M556" s="112"/>
      <c r="N556" s="112"/>
      <c r="O556" s="112"/>
      <c r="P556" s="112"/>
    </row>
    <row r="557" spans="1:16">
      <c r="A557" s="112"/>
      <c r="B557" s="112"/>
      <c r="C557" s="112"/>
      <c r="D557" s="112"/>
      <c r="E557" s="112"/>
      <c r="F557" s="112"/>
      <c r="G557" s="112"/>
      <c r="H557" s="112"/>
      <c r="I557" s="112"/>
      <c r="J557" s="112"/>
      <c r="K557" s="112"/>
      <c r="L557" s="112"/>
      <c r="M557" s="112"/>
      <c r="N557" s="112"/>
      <c r="O557" s="112"/>
      <c r="P557" s="112"/>
    </row>
    <row r="558" spans="1:16">
      <c r="A558" s="112"/>
      <c r="B558" s="112"/>
      <c r="C558" s="112"/>
      <c r="D558" s="112"/>
      <c r="E558" s="112"/>
      <c r="F558" s="112"/>
      <c r="G558" s="112"/>
      <c r="H558" s="112"/>
      <c r="I558" s="112"/>
      <c r="J558" s="112"/>
      <c r="K558" s="112"/>
      <c r="L558" s="112"/>
      <c r="M558" s="112"/>
      <c r="N558" s="112"/>
      <c r="O558" s="112"/>
      <c r="P558" s="112"/>
    </row>
    <row r="559" spans="1:16">
      <c r="A559" s="112"/>
      <c r="B559" s="112"/>
      <c r="C559" s="112"/>
      <c r="D559" s="112"/>
      <c r="E559" s="112"/>
      <c r="F559" s="112"/>
      <c r="G559" s="112"/>
      <c r="H559" s="112"/>
      <c r="I559" s="112"/>
      <c r="J559" s="112"/>
      <c r="K559" s="112"/>
      <c r="L559" s="112"/>
      <c r="M559" s="112"/>
      <c r="N559" s="112"/>
      <c r="O559" s="112"/>
      <c r="P559" s="112"/>
    </row>
    <row r="560" spans="1:16">
      <c r="A560" s="112"/>
      <c r="B560" s="112"/>
      <c r="C560" s="112"/>
      <c r="D560" s="112"/>
      <c r="E560" s="112"/>
      <c r="F560" s="112"/>
      <c r="G560" s="112"/>
      <c r="H560" s="112"/>
      <c r="I560" s="112"/>
      <c r="J560" s="112"/>
      <c r="K560" s="112"/>
      <c r="L560" s="112"/>
      <c r="M560" s="112"/>
      <c r="N560" s="112"/>
      <c r="O560" s="112"/>
      <c r="P560" s="112"/>
    </row>
    <row r="561" spans="1:16">
      <c r="A561" s="112"/>
      <c r="B561" s="112"/>
      <c r="C561" s="112"/>
      <c r="D561" s="112"/>
      <c r="E561" s="112"/>
      <c r="F561" s="112"/>
      <c r="G561" s="112"/>
      <c r="H561" s="112"/>
      <c r="I561" s="112"/>
      <c r="J561" s="112"/>
      <c r="K561" s="112"/>
      <c r="L561" s="112"/>
      <c r="M561" s="112"/>
      <c r="N561" s="112"/>
      <c r="O561" s="112"/>
      <c r="P561" s="112"/>
    </row>
    <row r="562" spans="1:16">
      <c r="A562" s="112"/>
      <c r="B562" s="112"/>
      <c r="C562" s="112"/>
      <c r="D562" s="112"/>
      <c r="E562" s="112"/>
      <c r="F562" s="112"/>
      <c r="G562" s="112"/>
      <c r="H562" s="112"/>
      <c r="I562" s="112"/>
      <c r="J562" s="112"/>
      <c r="K562" s="112"/>
      <c r="L562" s="112"/>
      <c r="M562" s="112"/>
      <c r="N562" s="112"/>
      <c r="O562" s="112"/>
      <c r="P562" s="112"/>
    </row>
    <row r="563" spans="1:16">
      <c r="A563" s="112"/>
      <c r="B563" s="112"/>
      <c r="C563" s="112"/>
      <c r="D563" s="112"/>
      <c r="E563" s="112"/>
      <c r="F563" s="112"/>
      <c r="G563" s="112"/>
      <c r="H563" s="112"/>
      <c r="I563" s="112"/>
      <c r="J563" s="112"/>
      <c r="K563" s="112"/>
      <c r="L563" s="112"/>
      <c r="M563" s="112"/>
      <c r="N563" s="112"/>
      <c r="O563" s="112"/>
      <c r="P563" s="112"/>
    </row>
    <row r="564" spans="1:16">
      <c r="A564" s="112"/>
      <c r="B564" s="112"/>
      <c r="C564" s="112"/>
      <c r="D564" s="112"/>
      <c r="E564" s="112"/>
      <c r="F564" s="112"/>
      <c r="G564" s="112"/>
      <c r="H564" s="112"/>
      <c r="I564" s="112"/>
      <c r="J564" s="112"/>
      <c r="K564" s="112"/>
      <c r="L564" s="112"/>
      <c r="M564" s="112"/>
      <c r="N564" s="112"/>
      <c r="O564" s="112"/>
      <c r="P564" s="112"/>
    </row>
    <row r="565" spans="1:16">
      <c r="A565" s="112"/>
      <c r="B565" s="112"/>
      <c r="C565" s="112"/>
      <c r="D565" s="112"/>
      <c r="E565" s="112"/>
      <c r="F565" s="112"/>
      <c r="G565" s="112"/>
      <c r="H565" s="112"/>
      <c r="I565" s="112"/>
      <c r="J565" s="112"/>
      <c r="K565" s="112"/>
      <c r="L565" s="112"/>
      <c r="M565" s="112"/>
      <c r="N565" s="112"/>
      <c r="O565" s="112"/>
      <c r="P565" s="112"/>
    </row>
    <row r="566" spans="1:16">
      <c r="A566" s="112"/>
      <c r="B566" s="112"/>
      <c r="C566" s="112"/>
      <c r="D566" s="112"/>
      <c r="E566" s="112"/>
      <c r="F566" s="112"/>
      <c r="G566" s="112"/>
      <c r="H566" s="112"/>
      <c r="I566" s="112"/>
      <c r="J566" s="112"/>
      <c r="K566" s="112"/>
      <c r="L566" s="112"/>
      <c r="M566" s="112"/>
      <c r="N566" s="112"/>
      <c r="O566" s="112"/>
      <c r="P566" s="112"/>
    </row>
    <row r="567" spans="1:16">
      <c r="A567" s="112"/>
      <c r="B567" s="112"/>
      <c r="C567" s="112"/>
      <c r="D567" s="112"/>
      <c r="E567" s="112"/>
      <c r="F567" s="112"/>
      <c r="G567" s="112"/>
      <c r="H567" s="112"/>
      <c r="I567" s="112"/>
      <c r="J567" s="112"/>
      <c r="K567" s="112"/>
      <c r="L567" s="112"/>
      <c r="M567" s="112"/>
      <c r="N567" s="112"/>
      <c r="O567" s="112"/>
      <c r="P567" s="112"/>
    </row>
    <row r="568" spans="1:16">
      <c r="A568" s="112"/>
      <c r="B568" s="112"/>
      <c r="C568" s="112"/>
      <c r="D568" s="112"/>
      <c r="E568" s="112"/>
      <c r="F568" s="112"/>
      <c r="G568" s="112"/>
      <c r="H568" s="112"/>
      <c r="I568" s="112"/>
      <c r="J568" s="112"/>
      <c r="K568" s="112"/>
      <c r="L568" s="112"/>
      <c r="M568" s="112"/>
      <c r="N568" s="112"/>
      <c r="O568" s="112"/>
      <c r="P568" s="112"/>
    </row>
    <row r="569" spans="1:16">
      <c r="A569" s="112"/>
      <c r="B569" s="112"/>
      <c r="C569" s="112"/>
      <c r="D569" s="112"/>
      <c r="E569" s="112"/>
      <c r="F569" s="112"/>
      <c r="G569" s="112"/>
      <c r="H569" s="112"/>
      <c r="I569" s="112"/>
      <c r="J569" s="112"/>
      <c r="K569" s="112"/>
      <c r="L569" s="112"/>
      <c r="M569" s="112"/>
      <c r="N569" s="112"/>
      <c r="O569" s="112"/>
      <c r="P569" s="112"/>
    </row>
    <row r="570" spans="1:16">
      <c r="A570" s="112"/>
      <c r="B570" s="112"/>
      <c r="C570" s="112"/>
      <c r="D570" s="112"/>
      <c r="E570" s="112"/>
      <c r="F570" s="112"/>
      <c r="G570" s="112"/>
      <c r="H570" s="112"/>
      <c r="I570" s="112"/>
      <c r="J570" s="112"/>
      <c r="K570" s="112"/>
      <c r="L570" s="112"/>
      <c r="M570" s="112"/>
      <c r="N570" s="112"/>
      <c r="O570" s="112"/>
      <c r="P570" s="112"/>
    </row>
    <row r="571" spans="1:16">
      <c r="A571" s="112"/>
      <c r="B571" s="112"/>
      <c r="C571" s="112"/>
      <c r="D571" s="112"/>
      <c r="E571" s="112"/>
      <c r="F571" s="112"/>
      <c r="G571" s="112"/>
      <c r="H571" s="112"/>
      <c r="I571" s="112"/>
      <c r="J571" s="112"/>
      <c r="K571" s="112"/>
      <c r="L571" s="112"/>
      <c r="M571" s="112"/>
      <c r="N571" s="112"/>
      <c r="O571" s="112"/>
      <c r="P571" s="112"/>
    </row>
    <row r="572" spans="1:16">
      <c r="A572" s="112"/>
      <c r="B572" s="112"/>
      <c r="C572" s="112"/>
      <c r="D572" s="112"/>
      <c r="E572" s="112"/>
      <c r="F572" s="112"/>
      <c r="G572" s="112"/>
      <c r="H572" s="112"/>
      <c r="I572" s="112"/>
      <c r="J572" s="112"/>
      <c r="K572" s="112"/>
      <c r="L572" s="112"/>
      <c r="M572" s="112"/>
      <c r="N572" s="112"/>
      <c r="O572" s="112"/>
      <c r="P572" s="112"/>
    </row>
    <row r="573" spans="1:16">
      <c r="A573" s="112"/>
      <c r="B573" s="112"/>
      <c r="C573" s="112"/>
      <c r="D573" s="112"/>
      <c r="E573" s="112"/>
      <c r="F573" s="112"/>
      <c r="G573" s="112"/>
      <c r="H573" s="112"/>
      <c r="I573" s="112"/>
      <c r="J573" s="112"/>
      <c r="K573" s="112"/>
      <c r="L573" s="112"/>
      <c r="M573" s="112"/>
      <c r="N573" s="112"/>
      <c r="O573" s="112"/>
      <c r="P573" s="112"/>
    </row>
    <row r="574" spans="1:16">
      <c r="A574" s="112"/>
      <c r="B574" s="112"/>
      <c r="C574" s="112"/>
      <c r="D574" s="112"/>
      <c r="E574" s="112"/>
      <c r="F574" s="112"/>
      <c r="G574" s="112"/>
      <c r="H574" s="112"/>
      <c r="I574" s="112"/>
      <c r="J574" s="112"/>
      <c r="K574" s="112"/>
      <c r="L574" s="112"/>
      <c r="M574" s="112"/>
      <c r="N574" s="112"/>
      <c r="O574" s="112"/>
      <c r="P574" s="112"/>
    </row>
    <row r="575" spans="1:16">
      <c r="A575" s="112"/>
      <c r="B575" s="112"/>
      <c r="C575" s="112"/>
      <c r="D575" s="112"/>
      <c r="E575" s="112"/>
      <c r="F575" s="112"/>
      <c r="G575" s="112"/>
      <c r="H575" s="112"/>
      <c r="I575" s="112"/>
      <c r="J575" s="112"/>
      <c r="K575" s="112"/>
      <c r="L575" s="112"/>
      <c r="M575" s="112"/>
      <c r="N575" s="112"/>
      <c r="O575" s="112"/>
      <c r="P575" s="112"/>
    </row>
    <row r="576" spans="1:16">
      <c r="A576" s="112"/>
      <c r="B576" s="112"/>
      <c r="C576" s="112"/>
      <c r="D576" s="112"/>
      <c r="E576" s="112"/>
      <c r="F576" s="112"/>
      <c r="G576" s="112"/>
      <c r="H576" s="112"/>
      <c r="I576" s="112"/>
      <c r="J576" s="112"/>
      <c r="K576" s="112"/>
      <c r="L576" s="112"/>
      <c r="M576" s="112"/>
      <c r="N576" s="112"/>
      <c r="O576" s="112"/>
      <c r="P576" s="112"/>
    </row>
    <row r="577" spans="1:16">
      <c r="A577" s="112"/>
      <c r="B577" s="112"/>
      <c r="C577" s="112"/>
      <c r="D577" s="112"/>
      <c r="E577" s="112"/>
      <c r="F577" s="112"/>
      <c r="G577" s="112"/>
      <c r="H577" s="112"/>
      <c r="I577" s="112"/>
      <c r="J577" s="112"/>
      <c r="K577" s="112"/>
      <c r="L577" s="112"/>
      <c r="M577" s="112"/>
      <c r="N577" s="112"/>
      <c r="O577" s="112"/>
      <c r="P577" s="112"/>
    </row>
    <row r="578" spans="1:16">
      <c r="A578" s="112"/>
      <c r="B578" s="112"/>
      <c r="C578" s="112"/>
      <c r="D578" s="112"/>
      <c r="E578" s="112"/>
      <c r="F578" s="112"/>
      <c r="G578" s="112"/>
      <c r="H578" s="112"/>
      <c r="I578" s="112"/>
      <c r="J578" s="112"/>
      <c r="K578" s="112"/>
      <c r="L578" s="112"/>
      <c r="M578" s="112"/>
      <c r="N578" s="112"/>
      <c r="O578" s="112"/>
      <c r="P578" s="112"/>
    </row>
    <row r="579" spans="1:16">
      <c r="A579" s="112"/>
      <c r="B579" s="112"/>
      <c r="C579" s="112"/>
      <c r="D579" s="112"/>
      <c r="E579" s="112"/>
      <c r="F579" s="112"/>
      <c r="G579" s="112"/>
      <c r="H579" s="112"/>
      <c r="I579" s="112"/>
      <c r="J579" s="112"/>
      <c r="K579" s="112"/>
      <c r="L579" s="112"/>
      <c r="M579" s="112"/>
      <c r="N579" s="112"/>
      <c r="O579" s="112"/>
      <c r="P579" s="112"/>
    </row>
    <row r="580" spans="1:16">
      <c r="A580" s="112"/>
      <c r="B580" s="112"/>
      <c r="C580" s="112"/>
      <c r="D580" s="112"/>
      <c r="E580" s="112"/>
      <c r="F580" s="112"/>
      <c r="G580" s="112"/>
      <c r="H580" s="112"/>
      <c r="I580" s="112"/>
      <c r="J580" s="112"/>
      <c r="K580" s="112"/>
      <c r="L580" s="112"/>
      <c r="M580" s="112"/>
      <c r="N580" s="112"/>
      <c r="O580" s="112"/>
      <c r="P580" s="112"/>
    </row>
    <row r="581" spans="1:16">
      <c r="A581" s="112"/>
      <c r="B581" s="112"/>
      <c r="C581" s="112"/>
      <c r="D581" s="112"/>
      <c r="E581" s="112"/>
      <c r="F581" s="112"/>
      <c r="G581" s="112"/>
      <c r="H581" s="112"/>
      <c r="I581" s="112"/>
      <c r="J581" s="112"/>
      <c r="K581" s="112"/>
      <c r="L581" s="112"/>
      <c r="M581" s="112"/>
      <c r="N581" s="112"/>
      <c r="O581" s="112"/>
      <c r="P581" s="112"/>
    </row>
    <row r="582" spans="1:16">
      <c r="A582" s="112"/>
      <c r="B582" s="112"/>
      <c r="C582" s="112"/>
      <c r="D582" s="112"/>
      <c r="E582" s="112"/>
      <c r="F582" s="112"/>
      <c r="G582" s="112"/>
      <c r="H582" s="112"/>
      <c r="I582" s="112"/>
      <c r="J582" s="112"/>
      <c r="K582" s="112"/>
      <c r="L582" s="112"/>
      <c r="M582" s="112"/>
      <c r="N582" s="112"/>
      <c r="O582" s="112"/>
      <c r="P582" s="112"/>
    </row>
    <row r="583" spans="1:16">
      <c r="A583" s="112"/>
      <c r="B583" s="112"/>
      <c r="C583" s="112"/>
      <c r="D583" s="112"/>
      <c r="E583" s="112"/>
      <c r="F583" s="112"/>
      <c r="G583" s="112"/>
      <c r="H583" s="112"/>
      <c r="I583" s="112"/>
      <c r="J583" s="112"/>
      <c r="K583" s="112"/>
      <c r="L583" s="112"/>
      <c r="M583" s="112"/>
      <c r="N583" s="112"/>
      <c r="O583" s="112"/>
      <c r="P583" s="112"/>
    </row>
    <row r="584" spans="1:16">
      <c r="A584" s="112"/>
      <c r="B584" s="112"/>
      <c r="C584" s="112"/>
      <c r="D584" s="112"/>
      <c r="E584" s="112"/>
      <c r="F584" s="112"/>
      <c r="G584" s="112"/>
      <c r="H584" s="112"/>
      <c r="I584" s="112"/>
      <c r="J584" s="112"/>
      <c r="K584" s="112"/>
      <c r="L584" s="112"/>
      <c r="M584" s="112"/>
      <c r="N584" s="112"/>
      <c r="O584" s="112"/>
      <c r="P584" s="112"/>
    </row>
    <row r="585" spans="1:16">
      <c r="A585" s="112"/>
      <c r="B585" s="112"/>
      <c r="C585" s="112"/>
      <c r="D585" s="112"/>
      <c r="E585" s="112"/>
      <c r="F585" s="112"/>
      <c r="G585" s="112"/>
      <c r="H585" s="112"/>
      <c r="I585" s="112"/>
      <c r="J585" s="112"/>
      <c r="K585" s="112"/>
      <c r="L585" s="112"/>
      <c r="M585" s="112"/>
      <c r="N585" s="112"/>
      <c r="O585" s="112"/>
      <c r="P585" s="112"/>
    </row>
    <row r="586" spans="1:16">
      <c r="A586" s="112"/>
      <c r="B586" s="112"/>
      <c r="C586" s="112"/>
      <c r="D586" s="112"/>
      <c r="E586" s="112"/>
      <c r="F586" s="112"/>
      <c r="G586" s="112"/>
      <c r="H586" s="112"/>
      <c r="I586" s="112"/>
      <c r="J586" s="112"/>
      <c r="K586" s="112"/>
      <c r="L586" s="112"/>
      <c r="M586" s="112"/>
      <c r="N586" s="112"/>
      <c r="O586" s="112"/>
      <c r="P586" s="112"/>
    </row>
    <row r="587" spans="1:16">
      <c r="A587" s="112"/>
      <c r="B587" s="112"/>
      <c r="C587" s="112"/>
      <c r="D587" s="112"/>
      <c r="E587" s="112"/>
      <c r="F587" s="112"/>
      <c r="G587" s="112"/>
      <c r="H587" s="112"/>
      <c r="I587" s="112"/>
      <c r="J587" s="112"/>
      <c r="K587" s="112"/>
      <c r="L587" s="112"/>
      <c r="M587" s="112"/>
      <c r="N587" s="112"/>
      <c r="O587" s="112"/>
      <c r="P587" s="112"/>
    </row>
    <row r="588" spans="1:16">
      <c r="A588" s="112"/>
      <c r="B588" s="112"/>
      <c r="C588" s="112"/>
      <c r="D588" s="112"/>
      <c r="E588" s="112"/>
      <c r="F588" s="112"/>
      <c r="G588" s="112"/>
      <c r="H588" s="112"/>
      <c r="I588" s="112"/>
      <c r="J588" s="112"/>
      <c r="K588" s="112"/>
      <c r="L588" s="112"/>
      <c r="M588" s="112"/>
      <c r="N588" s="112"/>
      <c r="O588" s="112"/>
      <c r="P588" s="112"/>
    </row>
    <row r="589" spans="1:16">
      <c r="A589" s="112"/>
      <c r="B589" s="112"/>
      <c r="C589" s="112"/>
      <c r="D589" s="112"/>
      <c r="E589" s="112"/>
      <c r="F589" s="112"/>
      <c r="G589" s="112"/>
      <c r="H589" s="112"/>
      <c r="I589" s="112"/>
      <c r="J589" s="112"/>
      <c r="K589" s="112"/>
      <c r="L589" s="112"/>
      <c r="M589" s="112"/>
      <c r="N589" s="112"/>
      <c r="O589" s="112"/>
      <c r="P589" s="112"/>
    </row>
    <row r="590" spans="1:16">
      <c r="A590" s="112"/>
      <c r="B590" s="112"/>
      <c r="C590" s="112"/>
      <c r="D590" s="112"/>
      <c r="E590" s="112"/>
      <c r="F590" s="112"/>
      <c r="G590" s="112"/>
      <c r="H590" s="112"/>
      <c r="I590" s="112"/>
      <c r="J590" s="112"/>
      <c r="K590" s="112"/>
      <c r="L590" s="112"/>
      <c r="M590" s="112"/>
      <c r="N590" s="112"/>
      <c r="O590" s="112"/>
      <c r="P590" s="112"/>
    </row>
    <row r="591" spans="1:16">
      <c r="A591" s="112"/>
      <c r="B591" s="112"/>
      <c r="C591" s="112"/>
      <c r="D591" s="112"/>
      <c r="E591" s="112"/>
      <c r="F591" s="112"/>
      <c r="G591" s="112"/>
      <c r="H591" s="112"/>
      <c r="I591" s="112"/>
      <c r="J591" s="112"/>
      <c r="K591" s="112"/>
      <c r="L591" s="112"/>
      <c r="M591" s="112"/>
      <c r="N591" s="112"/>
      <c r="O591" s="112"/>
      <c r="P591" s="112"/>
    </row>
    <row r="592" spans="1:16">
      <c r="A592" s="112"/>
      <c r="B592" s="112"/>
      <c r="C592" s="112"/>
      <c r="D592" s="112"/>
      <c r="E592" s="112"/>
      <c r="F592" s="112"/>
      <c r="G592" s="112"/>
      <c r="H592" s="112"/>
      <c r="I592" s="112"/>
      <c r="J592" s="112"/>
      <c r="K592" s="112"/>
      <c r="L592" s="112"/>
      <c r="M592" s="112"/>
      <c r="N592" s="112"/>
      <c r="O592" s="112"/>
      <c r="P592" s="112"/>
    </row>
    <row r="593" spans="1:16">
      <c r="A593" s="112"/>
      <c r="B593" s="112"/>
      <c r="C593" s="112"/>
      <c r="D593" s="112"/>
      <c r="E593" s="112"/>
      <c r="F593" s="112"/>
      <c r="G593" s="112"/>
      <c r="H593" s="112"/>
      <c r="I593" s="112"/>
      <c r="J593" s="112"/>
      <c r="K593" s="112"/>
      <c r="L593" s="112"/>
      <c r="M593" s="112"/>
      <c r="N593" s="112"/>
      <c r="O593" s="112"/>
      <c r="P593" s="112"/>
    </row>
    <row r="594" spans="1:16">
      <c r="A594" s="112"/>
      <c r="B594" s="112"/>
      <c r="C594" s="112"/>
      <c r="D594" s="112"/>
      <c r="E594" s="112"/>
      <c r="F594" s="112"/>
      <c r="G594" s="112"/>
      <c r="H594" s="112"/>
      <c r="I594" s="112"/>
      <c r="J594" s="112"/>
      <c r="K594" s="112"/>
      <c r="L594" s="112"/>
      <c r="M594" s="112"/>
      <c r="N594" s="112"/>
      <c r="O594" s="112"/>
      <c r="P594" s="112"/>
    </row>
    <row r="595" spans="1:16">
      <c r="A595" s="112"/>
      <c r="B595" s="112"/>
      <c r="C595" s="112"/>
      <c r="D595" s="112"/>
      <c r="E595" s="112"/>
      <c r="F595" s="112"/>
      <c r="G595" s="112"/>
      <c r="H595" s="112"/>
      <c r="I595" s="112"/>
      <c r="J595" s="112"/>
      <c r="K595" s="112"/>
      <c r="L595" s="112"/>
      <c r="M595" s="112"/>
      <c r="N595" s="112"/>
      <c r="O595" s="112"/>
      <c r="P595" s="112"/>
    </row>
    <row r="596" spans="1:16">
      <c r="A596" s="112"/>
      <c r="B596" s="112"/>
      <c r="C596" s="112"/>
      <c r="D596" s="112"/>
      <c r="E596" s="112"/>
      <c r="F596" s="112"/>
      <c r="G596" s="112"/>
      <c r="H596" s="112"/>
      <c r="I596" s="112"/>
      <c r="J596" s="112"/>
      <c r="K596" s="112"/>
      <c r="L596" s="112"/>
      <c r="M596" s="112"/>
      <c r="N596" s="112"/>
      <c r="O596" s="112"/>
      <c r="P596" s="112"/>
    </row>
    <row r="597" spans="1:16">
      <c r="A597" s="112"/>
      <c r="B597" s="112"/>
      <c r="C597" s="112"/>
      <c r="D597" s="112"/>
      <c r="E597" s="112"/>
      <c r="F597" s="112"/>
      <c r="G597" s="112"/>
      <c r="H597" s="112"/>
      <c r="I597" s="112"/>
      <c r="J597" s="112"/>
      <c r="K597" s="112"/>
      <c r="L597" s="112"/>
      <c r="M597" s="112"/>
      <c r="N597" s="112"/>
      <c r="O597" s="112"/>
      <c r="P597" s="112"/>
    </row>
    <row r="598" spans="1:16">
      <c r="A598" s="112"/>
      <c r="B598" s="112"/>
      <c r="C598" s="112"/>
      <c r="D598" s="112"/>
      <c r="E598" s="112"/>
      <c r="F598" s="112"/>
      <c r="G598" s="112"/>
      <c r="H598" s="112"/>
      <c r="I598" s="112"/>
      <c r="J598" s="112"/>
      <c r="K598" s="112"/>
      <c r="L598" s="112"/>
      <c r="M598" s="112"/>
      <c r="N598" s="112"/>
      <c r="O598" s="112"/>
      <c r="P598" s="112"/>
    </row>
    <row r="599" spans="1:16">
      <c r="A599" s="112"/>
      <c r="B599" s="112"/>
      <c r="C599" s="112"/>
      <c r="D599" s="112"/>
      <c r="E599" s="112"/>
      <c r="F599" s="112"/>
      <c r="G599" s="112"/>
      <c r="H599" s="112"/>
      <c r="I599" s="112"/>
      <c r="J599" s="112"/>
      <c r="K599" s="112"/>
      <c r="L599" s="112"/>
      <c r="M599" s="112"/>
      <c r="N599" s="112"/>
      <c r="O599" s="112"/>
      <c r="P599" s="112"/>
    </row>
    <row r="600" spans="1:16">
      <c r="A600" s="112"/>
      <c r="B600" s="112"/>
      <c r="C600" s="112"/>
      <c r="D600" s="112"/>
      <c r="E600" s="112"/>
      <c r="F600" s="112"/>
      <c r="G600" s="112"/>
      <c r="H600" s="112"/>
      <c r="I600" s="112"/>
      <c r="J600" s="112"/>
      <c r="K600" s="112"/>
      <c r="L600" s="112"/>
      <c r="M600" s="112"/>
      <c r="N600" s="112"/>
      <c r="O600" s="112"/>
      <c r="P600" s="112"/>
    </row>
    <row r="601" spans="1:16">
      <c r="A601" s="112"/>
      <c r="B601" s="112"/>
      <c r="C601" s="112"/>
      <c r="D601" s="112"/>
      <c r="E601" s="112"/>
      <c r="F601" s="112"/>
      <c r="G601" s="112"/>
      <c r="H601" s="112"/>
      <c r="I601" s="112"/>
      <c r="J601" s="112"/>
      <c r="K601" s="112"/>
      <c r="L601" s="112"/>
      <c r="M601" s="112"/>
      <c r="N601" s="112"/>
      <c r="O601" s="112"/>
      <c r="P601" s="112"/>
    </row>
    <row r="602" spans="1:16">
      <c r="A602" s="112"/>
      <c r="B602" s="112"/>
      <c r="C602" s="112"/>
      <c r="D602" s="112"/>
      <c r="E602" s="112"/>
      <c r="F602" s="112"/>
      <c r="G602" s="112"/>
      <c r="H602" s="112"/>
      <c r="I602" s="112"/>
      <c r="J602" s="112"/>
      <c r="K602" s="112"/>
      <c r="L602" s="112"/>
      <c r="M602" s="112"/>
      <c r="N602" s="112"/>
      <c r="O602" s="112"/>
      <c r="P602" s="112"/>
    </row>
    <row r="603" spans="1:16">
      <c r="A603" s="112"/>
      <c r="B603" s="112"/>
      <c r="C603" s="112"/>
      <c r="D603" s="112"/>
      <c r="E603" s="112"/>
      <c r="F603" s="112"/>
      <c r="G603" s="112"/>
      <c r="H603" s="112"/>
      <c r="I603" s="112"/>
      <c r="J603" s="112"/>
      <c r="K603" s="112"/>
      <c r="L603" s="112"/>
      <c r="M603" s="112"/>
      <c r="N603" s="112"/>
      <c r="O603" s="112"/>
      <c r="P603" s="112"/>
    </row>
    <row r="604" spans="1:16">
      <c r="A604" s="112"/>
      <c r="B604" s="112"/>
      <c r="C604" s="112"/>
      <c r="D604" s="112"/>
      <c r="E604" s="112"/>
      <c r="F604" s="112"/>
      <c r="G604" s="112"/>
      <c r="H604" s="112"/>
      <c r="I604" s="112"/>
      <c r="J604" s="112"/>
      <c r="K604" s="112"/>
      <c r="L604" s="112"/>
      <c r="M604" s="112"/>
      <c r="N604" s="112"/>
      <c r="O604" s="112"/>
      <c r="P604" s="112"/>
    </row>
    <row r="605" spans="1:16">
      <c r="A605" s="112"/>
      <c r="B605" s="112"/>
      <c r="C605" s="112"/>
      <c r="D605" s="112"/>
      <c r="E605" s="112"/>
      <c r="F605" s="112"/>
      <c r="G605" s="112"/>
      <c r="H605" s="112"/>
      <c r="I605" s="112"/>
      <c r="J605" s="112"/>
      <c r="K605" s="112"/>
      <c r="L605" s="112"/>
      <c r="M605" s="112"/>
      <c r="N605" s="112"/>
      <c r="O605" s="112"/>
      <c r="P605" s="112"/>
    </row>
    <row r="606" spans="1:16">
      <c r="A606" s="112"/>
      <c r="B606" s="112"/>
      <c r="C606" s="112"/>
      <c r="D606" s="112"/>
      <c r="E606" s="112"/>
      <c r="F606" s="112"/>
      <c r="G606" s="112"/>
      <c r="H606" s="112"/>
      <c r="I606" s="112"/>
      <c r="J606" s="112"/>
      <c r="K606" s="112"/>
      <c r="L606" s="112"/>
      <c r="M606" s="112"/>
      <c r="N606" s="112"/>
      <c r="O606" s="112"/>
      <c r="P606" s="112"/>
    </row>
    <row r="607" spans="1:16">
      <c r="A607" s="112"/>
      <c r="B607" s="112"/>
      <c r="C607" s="112"/>
      <c r="D607" s="112"/>
      <c r="E607" s="112"/>
      <c r="F607" s="112"/>
      <c r="G607" s="112"/>
      <c r="H607" s="112"/>
      <c r="I607" s="112"/>
      <c r="J607" s="112"/>
      <c r="K607" s="112"/>
      <c r="L607" s="112"/>
      <c r="M607" s="112"/>
      <c r="N607" s="112"/>
      <c r="O607" s="112"/>
      <c r="P607" s="112"/>
    </row>
    <row r="608" spans="1:16">
      <c r="A608" s="112"/>
      <c r="B608" s="112"/>
      <c r="C608" s="112"/>
      <c r="D608" s="112"/>
      <c r="E608" s="112"/>
      <c r="F608" s="112"/>
      <c r="G608" s="112"/>
      <c r="H608" s="112"/>
      <c r="I608" s="112"/>
      <c r="J608" s="112"/>
      <c r="K608" s="112"/>
      <c r="L608" s="112"/>
      <c r="M608" s="112"/>
      <c r="N608" s="112"/>
      <c r="O608" s="112"/>
      <c r="P608" s="112"/>
    </row>
    <row r="609" spans="1:16">
      <c r="A609" s="112"/>
      <c r="B609" s="112"/>
      <c r="C609" s="112"/>
      <c r="D609" s="112"/>
      <c r="E609" s="112"/>
      <c r="F609" s="112"/>
      <c r="G609" s="112"/>
      <c r="H609" s="112"/>
      <c r="I609" s="112"/>
      <c r="J609" s="112"/>
      <c r="K609" s="112"/>
      <c r="L609" s="112"/>
      <c r="M609" s="112"/>
      <c r="N609" s="112"/>
      <c r="O609" s="112"/>
      <c r="P609" s="112"/>
    </row>
    <row r="610" spans="1:16">
      <c r="A610" s="112"/>
      <c r="B610" s="112"/>
      <c r="C610" s="112"/>
      <c r="D610" s="112"/>
      <c r="E610" s="112"/>
      <c r="F610" s="112"/>
      <c r="G610" s="112"/>
      <c r="H610" s="112"/>
      <c r="I610" s="112"/>
      <c r="J610" s="112"/>
      <c r="K610" s="112"/>
      <c r="L610" s="112"/>
      <c r="M610" s="112"/>
      <c r="N610" s="112"/>
      <c r="O610" s="112"/>
      <c r="P610" s="112"/>
    </row>
    <row r="611" spans="1:16">
      <c r="A611" s="112"/>
      <c r="B611" s="112"/>
      <c r="C611" s="112"/>
      <c r="D611" s="112"/>
      <c r="E611" s="112"/>
      <c r="F611" s="112"/>
      <c r="G611" s="112"/>
      <c r="H611" s="112"/>
      <c r="I611" s="112"/>
      <c r="J611" s="112"/>
      <c r="K611" s="112"/>
      <c r="L611" s="112"/>
      <c r="M611" s="112"/>
      <c r="N611" s="112"/>
      <c r="O611" s="112"/>
      <c r="P611" s="112"/>
    </row>
    <row r="612" spans="1:16">
      <c r="A612" s="112"/>
      <c r="B612" s="112"/>
      <c r="C612" s="112"/>
      <c r="D612" s="112"/>
      <c r="E612" s="112"/>
      <c r="F612" s="112"/>
      <c r="G612" s="112"/>
      <c r="H612" s="112"/>
      <c r="I612" s="112"/>
      <c r="J612" s="112"/>
      <c r="K612" s="112"/>
      <c r="L612" s="112"/>
      <c r="M612" s="112"/>
      <c r="N612" s="112"/>
      <c r="O612" s="112"/>
      <c r="P612" s="112"/>
    </row>
    <row r="613" spans="1:16">
      <c r="A613" s="112"/>
      <c r="B613" s="112"/>
      <c r="C613" s="112"/>
      <c r="D613" s="112"/>
      <c r="E613" s="112"/>
      <c r="F613" s="112"/>
      <c r="G613" s="112"/>
      <c r="H613" s="112"/>
      <c r="I613" s="112"/>
      <c r="J613" s="112"/>
      <c r="K613" s="112"/>
      <c r="L613" s="112"/>
      <c r="M613" s="112"/>
      <c r="N613" s="112"/>
      <c r="O613" s="112"/>
      <c r="P613" s="112"/>
    </row>
  </sheetData>
  <sheetProtection password="C087" sheet="1" objects="1" scenarios="1" selectLockedCells="1"/>
  <mergeCells count="236">
    <mergeCell ref="C22:N22"/>
    <mergeCell ref="N49:O49"/>
    <mergeCell ref="G49:L49"/>
    <mergeCell ref="N50:O50"/>
    <mergeCell ref="G50:L50"/>
    <mergeCell ref="G44:L44"/>
    <mergeCell ref="E69:O69"/>
    <mergeCell ref="E23:P23"/>
    <mergeCell ref="C24:I24"/>
    <mergeCell ref="J24:K24"/>
    <mergeCell ref="L24:P24"/>
    <mergeCell ref="E12:I12"/>
    <mergeCell ref="J12:K12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L3:P3"/>
    <mergeCell ref="B4:E6"/>
    <mergeCell ref="F5:P5"/>
    <mergeCell ref="F6:P6"/>
    <mergeCell ref="M25:P25"/>
    <mergeCell ref="C23:D23"/>
    <mergeCell ref="E14:I14"/>
    <mergeCell ref="J14:K14"/>
    <mergeCell ref="L14:P14"/>
    <mergeCell ref="B15:E15"/>
    <mergeCell ref="F15:P15"/>
    <mergeCell ref="A16:P16"/>
    <mergeCell ref="A10:A15"/>
    <mergeCell ref="B10:D10"/>
    <mergeCell ref="E10:I10"/>
    <mergeCell ref="J10:K10"/>
    <mergeCell ref="L10:P10"/>
    <mergeCell ref="B13:D13"/>
    <mergeCell ref="K13:P13"/>
    <mergeCell ref="B14:D14"/>
    <mergeCell ref="B11:E11"/>
    <mergeCell ref="F11:O11"/>
    <mergeCell ref="L12:P12"/>
    <mergeCell ref="C17:P17"/>
    <mergeCell ref="C18:P18"/>
    <mergeCell ref="C19:P19"/>
    <mergeCell ref="F13:H13"/>
    <mergeCell ref="B12:D12"/>
    <mergeCell ref="E112:O113"/>
    <mergeCell ref="J105:O110"/>
    <mergeCell ref="E109:I109"/>
    <mergeCell ref="E110:I110"/>
    <mergeCell ref="C31:O31"/>
    <mergeCell ref="E40:I40"/>
    <mergeCell ref="J40:O40"/>
    <mergeCell ref="E41:O41"/>
    <mergeCell ref="I70:J70"/>
    <mergeCell ref="E61:H61"/>
    <mergeCell ref="H62:O62"/>
    <mergeCell ref="F62:G62"/>
    <mergeCell ref="I61:O61"/>
    <mergeCell ref="E57:O57"/>
    <mergeCell ref="E56:O56"/>
    <mergeCell ref="N48:O48"/>
    <mergeCell ref="G48:L48"/>
    <mergeCell ref="N43:P45"/>
    <mergeCell ref="G43:L43"/>
    <mergeCell ref="N46:O46"/>
    <mergeCell ref="N47:O47"/>
    <mergeCell ref="G53:L53"/>
    <mergeCell ref="N54:P54"/>
    <mergeCell ref="G54:L54"/>
    <mergeCell ref="F115:G115"/>
    <mergeCell ref="H115:L115"/>
    <mergeCell ref="M115:O115"/>
    <mergeCell ref="F116:G116"/>
    <mergeCell ref="H116:L116"/>
    <mergeCell ref="M116:O116"/>
    <mergeCell ref="F114:G114"/>
    <mergeCell ref="H114:L114"/>
    <mergeCell ref="M114:O114"/>
    <mergeCell ref="F119:G119"/>
    <mergeCell ref="H119:L119"/>
    <mergeCell ref="M119:O119"/>
    <mergeCell ref="F120:G120"/>
    <mergeCell ref="H120:L120"/>
    <mergeCell ref="M120:O120"/>
    <mergeCell ref="F117:G117"/>
    <mergeCell ref="H117:L117"/>
    <mergeCell ref="M117:O117"/>
    <mergeCell ref="F118:G118"/>
    <mergeCell ref="H118:L118"/>
    <mergeCell ref="M118:O118"/>
    <mergeCell ref="F123:G123"/>
    <mergeCell ref="H123:L123"/>
    <mergeCell ref="M123:O123"/>
    <mergeCell ref="F124:G124"/>
    <mergeCell ref="H124:L124"/>
    <mergeCell ref="M124:O124"/>
    <mergeCell ref="F121:G121"/>
    <mergeCell ref="H121:L121"/>
    <mergeCell ref="M121:O121"/>
    <mergeCell ref="F122:G122"/>
    <mergeCell ref="H122:L122"/>
    <mergeCell ref="M122:O122"/>
    <mergeCell ref="F127:G127"/>
    <mergeCell ref="H127:L127"/>
    <mergeCell ref="M127:O127"/>
    <mergeCell ref="F128:G128"/>
    <mergeCell ref="H128:L128"/>
    <mergeCell ref="M128:O128"/>
    <mergeCell ref="F125:G125"/>
    <mergeCell ref="H125:L125"/>
    <mergeCell ref="M125:O125"/>
    <mergeCell ref="F126:G126"/>
    <mergeCell ref="H126:L126"/>
    <mergeCell ref="M126:O126"/>
    <mergeCell ref="F131:G131"/>
    <mergeCell ref="H131:L131"/>
    <mergeCell ref="M131:O131"/>
    <mergeCell ref="F132:G132"/>
    <mergeCell ref="H132:L132"/>
    <mergeCell ref="M132:O132"/>
    <mergeCell ref="F129:G129"/>
    <mergeCell ref="H129:L129"/>
    <mergeCell ref="M129:O129"/>
    <mergeCell ref="F130:G130"/>
    <mergeCell ref="H130:L130"/>
    <mergeCell ref="M130:O130"/>
    <mergeCell ref="F135:G135"/>
    <mergeCell ref="H135:L135"/>
    <mergeCell ref="M135:O135"/>
    <mergeCell ref="F136:G136"/>
    <mergeCell ref="H136:L136"/>
    <mergeCell ref="M136:O136"/>
    <mergeCell ref="F133:G133"/>
    <mergeCell ref="H133:L133"/>
    <mergeCell ref="M133:O133"/>
    <mergeCell ref="F134:G134"/>
    <mergeCell ref="H134:L134"/>
    <mergeCell ref="M134:O134"/>
    <mergeCell ref="M141:O141"/>
    <mergeCell ref="F137:G137"/>
    <mergeCell ref="H137:L137"/>
    <mergeCell ref="M137:O137"/>
    <mergeCell ref="F138:G138"/>
    <mergeCell ref="M138:O138"/>
    <mergeCell ref="H138:L138"/>
    <mergeCell ref="F139:G139"/>
    <mergeCell ref="H139:L139"/>
    <mergeCell ref="M139:O139"/>
    <mergeCell ref="F140:G140"/>
    <mergeCell ref="H140:L140"/>
    <mergeCell ref="M140:O140"/>
    <mergeCell ref="F141:G141"/>
    <mergeCell ref="H141:L141"/>
    <mergeCell ref="K64:O68"/>
    <mergeCell ref="C32:O32"/>
    <mergeCell ref="E33:I36"/>
    <mergeCell ref="K33:O36"/>
    <mergeCell ref="A38:P38"/>
    <mergeCell ref="A39:A73"/>
    <mergeCell ref="F39:J39"/>
    <mergeCell ref="L39:O39"/>
    <mergeCell ref="A17:A37"/>
    <mergeCell ref="C20:P20"/>
    <mergeCell ref="C21:I21"/>
    <mergeCell ref="K21:N21"/>
    <mergeCell ref="O22:P22"/>
    <mergeCell ref="K70:O70"/>
    <mergeCell ref="K72:O72"/>
    <mergeCell ref="K71:O71"/>
    <mergeCell ref="G45:L45"/>
    <mergeCell ref="G46:L46"/>
    <mergeCell ref="G47:L47"/>
    <mergeCell ref="G52:L52"/>
    <mergeCell ref="N53:P53"/>
    <mergeCell ref="G51:L51"/>
    <mergeCell ref="N52:O52"/>
    <mergeCell ref="C25:E25"/>
    <mergeCell ref="G25:H25"/>
    <mergeCell ref="B74:P76"/>
    <mergeCell ref="C78:F78"/>
    <mergeCell ref="G78:I78"/>
    <mergeCell ref="B79:I83"/>
    <mergeCell ref="K79:O83"/>
    <mergeCell ref="A85:P85"/>
    <mergeCell ref="C87:F87"/>
    <mergeCell ref="G87:I87"/>
    <mergeCell ref="J87:P87"/>
    <mergeCell ref="C26:E26"/>
    <mergeCell ref="F26:J26"/>
    <mergeCell ref="K26:O26"/>
    <mergeCell ref="C27:E27"/>
    <mergeCell ref="F27:J27"/>
    <mergeCell ref="K27:O27"/>
    <mergeCell ref="C28:E28"/>
    <mergeCell ref="F28:J28"/>
    <mergeCell ref="K28:O28"/>
    <mergeCell ref="C29:O29"/>
    <mergeCell ref="C30:O30"/>
    <mergeCell ref="N51:O51"/>
    <mergeCell ref="E58:O59"/>
    <mergeCell ref="E64:I68"/>
    <mergeCell ref="B88:P90"/>
    <mergeCell ref="B91:P91"/>
    <mergeCell ref="B92:P92"/>
    <mergeCell ref="B94:P95"/>
    <mergeCell ref="B96:P96"/>
    <mergeCell ref="B97:P98"/>
    <mergeCell ref="B99:P100"/>
    <mergeCell ref="B101:P101"/>
    <mergeCell ref="B102:P103"/>
    <mergeCell ref="F142:G142"/>
    <mergeCell ref="H142:L142"/>
    <mergeCell ref="M142:O142"/>
    <mergeCell ref="F143:G143"/>
    <mergeCell ref="H143:L143"/>
    <mergeCell ref="M143:O143"/>
    <mergeCell ref="F144:G144"/>
    <mergeCell ref="H144:L144"/>
    <mergeCell ref="M144:O144"/>
    <mergeCell ref="F145:G145"/>
    <mergeCell ref="H145:L145"/>
    <mergeCell ref="M145:O145"/>
    <mergeCell ref="F146:G146"/>
    <mergeCell ref="H146:I146"/>
    <mergeCell ref="J146:L146"/>
    <mergeCell ref="M146:O146"/>
    <mergeCell ref="M147:O148"/>
    <mergeCell ref="M149:O149"/>
  </mergeCells>
  <dataValidations count="3">
    <dataValidation type="list" allowBlank="1" showInputMessage="1" showErrorMessage="1" promptTitle="kategoria KW" sqref="F28">
      <formula1>$T$18:$T$20</formula1>
    </dataValidation>
    <dataValidation allowBlank="1" showInputMessage="1" showErrorMessage="1" prompt="data w formacie_x000a_DD.MM.RRRR" sqref="K21:N21 P21"/>
    <dataValidation allowBlank="1" showInputMessage="1" showErrorMessage="1" promptTitle="NUMER KONTA BANKOWEGO" prompt="wpisać 26 cyfr numeru konta bankowego w formacie _x000a_11 2222 3333 4444 5555 6666 7777" sqref="E58:O59"/>
  </dataValidations>
  <hyperlinks>
    <hyperlink ref="L14" r:id="rId1"/>
  </hyperlinks>
  <pageMargins left="0.70866141732283472" right="0.70866141732283472" top="0.74803149606299213" bottom="0.74803149606299213" header="0.31496062992125984" footer="0.31496062992125984"/>
  <pageSetup paperSize="9" scale="58" fitToHeight="2" orientation="portrait" r:id="rId2"/>
  <rowBreaks count="1" manualBreakCount="1">
    <brk id="7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uz pZUS_KW</vt:lpstr>
      <vt:lpstr>'uz pZUS_KW'!Obszar_wydruku</vt:lpstr>
    </vt:vector>
  </TitlesOfParts>
  <Company>Gwardia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Tomek</cp:lastModifiedBy>
  <cp:lastPrinted>2025-04-03T11:13:41Z</cp:lastPrinted>
  <dcterms:created xsi:type="dcterms:W3CDTF">2000-04-01T12:30:52Z</dcterms:created>
  <dcterms:modified xsi:type="dcterms:W3CDTF">2025-08-01T11:43:09Z</dcterms:modified>
</cp:coreProperties>
</file>