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7635"/>
  </bookViews>
  <sheets>
    <sheet name="ekwiwalent lista_MMM" sheetId="1" r:id="rId1"/>
  </sheets>
  <definedNames>
    <definedName name="_xlnm.Print_Area" localSheetId="0">'ekwiwalent lista_MMM'!$A$1:$K$47</definedName>
  </definedNames>
  <calcPr calcId="125725" fullPrecision="0"/>
</workbook>
</file>

<file path=xl/calcChain.xml><?xml version="1.0" encoding="utf-8"?>
<calcChain xmlns="http://schemas.openxmlformats.org/spreadsheetml/2006/main">
  <c r="F13" i="1"/>
  <c r="F14"/>
  <c r="G14" s="1"/>
  <c r="F15"/>
  <c r="F16"/>
  <c r="G16" s="1"/>
  <c r="H16" s="1"/>
  <c r="I16" s="1"/>
  <c r="J16" s="1"/>
  <c r="F17"/>
  <c r="G17" s="1"/>
  <c r="F18"/>
  <c r="F19"/>
  <c r="G19" s="1"/>
  <c r="F20"/>
  <c r="G20" s="1"/>
  <c r="F21"/>
  <c r="F22"/>
  <c r="F23"/>
  <c r="G23" s="1"/>
  <c r="F24"/>
  <c r="F25"/>
  <c r="G25" s="1"/>
  <c r="F26"/>
  <c r="F12"/>
  <c r="J8"/>
  <c r="C38"/>
  <c r="F27" l="1"/>
  <c r="H25"/>
  <c r="I25" s="1"/>
  <c r="J25" s="1"/>
  <c r="G21"/>
  <c r="H21" s="1"/>
  <c r="I21" s="1"/>
  <c r="J21" s="1"/>
  <c r="G13"/>
  <c r="H13" s="1"/>
  <c r="I13" s="1"/>
  <c r="J13" s="1"/>
  <c r="H20"/>
  <c r="I20" s="1"/>
  <c r="J20" s="1"/>
  <c r="G24"/>
  <c r="H24" s="1"/>
  <c r="I24" s="1"/>
  <c r="J24" s="1"/>
  <c r="G15"/>
  <c r="H15" s="1"/>
  <c r="I15" s="1"/>
  <c r="J15" s="1"/>
  <c r="H17"/>
  <c r="I17" s="1"/>
  <c r="J17" s="1"/>
  <c r="J14"/>
  <c r="G26"/>
  <c r="H26" s="1"/>
  <c r="I26" s="1"/>
  <c r="J26" s="1"/>
  <c r="G22"/>
  <c r="H22" s="1"/>
  <c r="I22" s="1"/>
  <c r="J22" s="1"/>
  <c r="G18"/>
  <c r="H18" s="1"/>
  <c r="I18" s="1"/>
  <c r="J18" s="1"/>
  <c r="H23"/>
  <c r="I23" s="1"/>
  <c r="J23" s="1"/>
  <c r="H19"/>
  <c r="I19" s="1"/>
  <c r="J19" s="1"/>
  <c r="H14"/>
  <c r="I14" s="1"/>
  <c r="G12"/>
  <c r="H12" s="1"/>
  <c r="I12" s="1"/>
  <c r="J12" s="1"/>
  <c r="I27" l="1"/>
  <c r="J27" l="1"/>
  <c r="Z14" s="1"/>
  <c r="AA14" l="1"/>
  <c r="AG21"/>
  <c r="O27"/>
  <c r="V34" s="1"/>
  <c r="AA18" l="1"/>
  <c r="AA17"/>
  <c r="AB14"/>
  <c r="P27"/>
  <c r="P30" s="1"/>
  <c r="AB18" l="1"/>
  <c r="AB17"/>
  <c r="AC14"/>
  <c r="Q27"/>
  <c r="Q31" s="1"/>
  <c r="P31"/>
  <c r="AC18" l="1"/>
  <c r="AD14"/>
  <c r="AE14" s="1"/>
  <c r="R27"/>
  <c r="S27" s="1"/>
  <c r="Q30"/>
  <c r="AE17" l="1"/>
  <c r="AD21"/>
  <c r="AD17"/>
  <c r="AF14"/>
  <c r="AC17"/>
  <c r="R31"/>
  <c r="U27"/>
  <c r="T27"/>
  <c r="S30" s="1"/>
  <c r="AF18" l="1"/>
  <c r="AG14"/>
  <c r="U31"/>
  <c r="V27"/>
  <c r="S34"/>
  <c r="T30"/>
  <c r="R30"/>
  <c r="AH14" l="1"/>
  <c r="W27"/>
  <c r="V30" s="1"/>
  <c r="AH17" l="1"/>
  <c r="AF17"/>
  <c r="AG17"/>
  <c r="W30"/>
  <c r="U30"/>
  <c r="Z22" l="1"/>
  <c r="O35"/>
  <c r="D30" s="1"/>
</calcChain>
</file>

<file path=xl/sharedStrings.xml><?xml version="1.0" encoding="utf-8"?>
<sst xmlns="http://schemas.openxmlformats.org/spreadsheetml/2006/main" count="86" uniqueCount="67">
  <si>
    <t>Nazwa jednostki</t>
  </si>
  <si>
    <t>Lp.</t>
  </si>
  <si>
    <t>Nazwisko i imię sędziego</t>
  </si>
  <si>
    <t>Do wypłaty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</si>
  <si>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</si>
  <si>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</si>
  <si>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</si>
  <si>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</si>
  <si>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</si>
  <si>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</si>
  <si>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</si>
  <si>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</si>
  <si>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</si>
  <si>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</si>
  <si>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</si>
  <si>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S U M A:</t>
  </si>
  <si>
    <t>Adres zamieszkania</t>
  </si>
  <si>
    <t>Nazwa imprezy:</t>
  </si>
  <si>
    <t>Miejsce i termin
odbycia imprezy:</t>
  </si>
  <si>
    <t>Słownie złotych do wypłaty:</t>
  </si>
  <si>
    <t>Sporządził</t>
  </si>
  <si>
    <t>data:</t>
  </si>
  <si>
    <t>WYPŁACIŁ</t>
  </si>
  <si>
    <t>podpis:</t>
  </si>
  <si>
    <t>Sumę zł.:</t>
  </si>
  <si>
    <t>……………………………………………..</t>
  </si>
  <si>
    <t>Zatwierdzam do wypłaty</t>
  </si>
  <si>
    <t>Koszty 
uzyskania 20%</t>
  </si>
  <si>
    <t>Kwota do
opodatkowania</t>
  </si>
  <si>
    <t>……………………………………………………………..</t>
  </si>
  <si>
    <t>pieczątka i podpis</t>
  </si>
  <si>
    <t>Sprawdzono 
pod względem formalnym</t>
  </si>
  <si>
    <t>Sprawdzono 
pod względem merytorycznym</t>
  </si>
  <si>
    <t>Zaliczka 
podatku 12%</t>
  </si>
  <si>
    <t xml:space="preserve">Ryczałt 
sędziowski </t>
  </si>
  <si>
    <t xml:space="preserve">data: </t>
  </si>
  <si>
    <t>stawka</t>
  </si>
  <si>
    <t>sedzia główny</t>
  </si>
  <si>
    <t>sędzia</t>
  </si>
  <si>
    <t>12.</t>
  </si>
  <si>
    <t>13.</t>
  </si>
  <si>
    <t>14.</t>
  </si>
  <si>
    <t>15.</t>
  </si>
  <si>
    <t>t.zl</t>
  </si>
  <si>
    <t>s.zl</t>
  </si>
  <si>
    <t>d.zl</t>
  </si>
  <si>
    <t>j.zl</t>
  </si>
  <si>
    <t>11-15.zl</t>
  </si>
  <si>
    <t>d.gr</t>
  </si>
  <si>
    <t>j.gr</t>
  </si>
  <si>
    <t>11-15.gr</t>
  </si>
  <si>
    <t xml:space="preserve"> </t>
  </si>
  <si>
    <t>Imię i Nazwisko</t>
  </si>
  <si>
    <t>data</t>
  </si>
  <si>
    <t>x</t>
  </si>
  <si>
    <t>Lista wypłat ekwiwalentów sędziowskich za obsługę zawodów sportowych /</t>
  </si>
  <si>
    <t xml:space="preserve">WPISAĆ DATĘ </t>
  </si>
  <si>
    <r>
      <rPr>
        <b/>
        <sz val="16"/>
        <color theme="1"/>
        <rFont val="Calibri"/>
        <family val="2"/>
        <charset val="238"/>
        <scheme val="minor"/>
      </rPr>
      <t>PODPIS</t>
    </r>
    <r>
      <rPr>
        <sz val="16"/>
        <color theme="1"/>
        <rFont val="Calibri"/>
        <family val="2"/>
        <scheme val="minor"/>
      </rPr>
      <t xml:space="preserve"> /                    pokwitowanie odbioru </t>
    </r>
  </si>
  <si>
    <t>stawka dzienna</t>
  </si>
  <si>
    <t>MMM</t>
  </si>
  <si>
    <t>do 5h</t>
  </si>
  <si>
    <t>5h - 8h</t>
  </si>
  <si>
    <t>powyżej 8h</t>
  </si>
  <si>
    <t>Ilość dni</t>
  </si>
  <si>
    <t>Stawka MMM</t>
  </si>
  <si>
    <t>UNIA ZWIĄZKÓW SPORTOWYCH                                            WARSZAWY I MAZOWSZA</t>
  </si>
  <si>
    <t>xxx</t>
  </si>
</sst>
</file>

<file path=xl/styles.xml><?xml version="1.0" encoding="utf-8"?>
<styleSheet xmlns="http://schemas.openxmlformats.org/spreadsheetml/2006/main">
  <numFmts count="5">
    <numFmt numFmtId="6" formatCode="#,##0\ &quot;zł&quot;;[Red]\-#,##0\ &quot;zł&quot;"/>
    <numFmt numFmtId="164" formatCode="#,##0.00\ &quot;zł&quot;"/>
    <numFmt numFmtId="165" formatCode="#,##0\ &quot;zł&quot;"/>
    <numFmt numFmtId="166" formatCode="[$-F800]dddd\,\ mmmm\ dd\,\ yyyy"/>
    <numFmt numFmtId="167" formatCode="yyyy"/>
  </numFmts>
  <fonts count="2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sz val="18"/>
      <color theme="1"/>
      <name val="Calibri"/>
      <family val="2"/>
      <scheme val="minor"/>
    </font>
    <font>
      <u/>
      <sz val="14"/>
      <color theme="1"/>
      <name val="Calibri"/>
      <family val="2"/>
      <scheme val="minor"/>
    </font>
    <font>
      <b/>
      <sz val="11"/>
      <name val="Calibri"/>
      <family val="2"/>
      <charset val="238"/>
      <scheme val="minor"/>
    </font>
    <font>
      <sz val="18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u/>
      <sz val="26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7"/>
      <name val="Arial CE"/>
      <charset val="238"/>
    </font>
    <font>
      <b/>
      <sz val="28"/>
      <color theme="1"/>
      <name val="Calibri"/>
      <family val="2"/>
      <charset val="238"/>
      <scheme val="minor"/>
    </font>
    <font>
      <b/>
      <u/>
      <sz val="14"/>
      <color rgb="FFFF0000"/>
      <name val="Calibri"/>
      <family val="2"/>
      <charset val="238"/>
      <scheme val="minor"/>
    </font>
    <font>
      <b/>
      <u/>
      <sz val="28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b/>
      <sz val="24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32">
    <xf numFmtId="0" fontId="0" fillId="0" borderId="0" xfId="0"/>
    <xf numFmtId="164" fontId="10" fillId="2" borderId="11" xfId="0" applyNumberFormat="1" applyFont="1" applyFill="1" applyBorder="1" applyAlignment="1" applyProtection="1">
      <alignment horizontal="center" vertical="center"/>
      <protection locked="0"/>
    </xf>
    <xf numFmtId="0" fontId="7" fillId="2" borderId="11" xfId="0" applyFont="1" applyFill="1" applyBorder="1" applyAlignment="1" applyProtection="1">
      <alignment vertical="center"/>
      <protection locked="0"/>
    </xf>
    <xf numFmtId="0" fontId="7" fillId="2" borderId="11" xfId="0" applyFont="1" applyFill="1" applyBorder="1" applyAlignment="1" applyProtection="1">
      <alignment horizontal="center" vertical="center" wrapText="1"/>
      <protection locked="0"/>
    </xf>
    <xf numFmtId="0" fontId="7" fillId="2" borderId="9" xfId="0" applyFont="1" applyFill="1" applyBorder="1" applyAlignment="1" applyProtection="1">
      <alignment vertical="center"/>
      <protection locked="0"/>
    </xf>
    <xf numFmtId="0" fontId="7" fillId="2" borderId="9" xfId="0" applyFont="1" applyFill="1" applyBorder="1" applyAlignment="1" applyProtection="1">
      <alignment horizontal="center" vertical="center" wrapText="1"/>
      <protection locked="0"/>
    </xf>
    <xf numFmtId="0" fontId="7" fillId="2" borderId="21" xfId="0" applyFont="1" applyFill="1" applyBorder="1" applyAlignment="1" applyProtection="1">
      <alignment vertical="center"/>
      <protection locked="0"/>
    </xf>
    <xf numFmtId="0" fontId="7" fillId="2" borderId="2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/>
    </xf>
    <xf numFmtId="0" fontId="4" fillId="0" borderId="0" xfId="0" applyFont="1" applyAlignment="1" applyProtection="1">
      <alignment horizontal="right" vertical="center"/>
    </xf>
    <xf numFmtId="0" fontId="0" fillId="0" borderId="0" xfId="0" applyAlignment="1" applyProtection="1"/>
    <xf numFmtId="0" fontId="2" fillId="0" borderId="1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/>
    </xf>
    <xf numFmtId="0" fontId="2" fillId="0" borderId="10" xfId="0" applyFont="1" applyBorder="1" applyAlignment="1" applyProtection="1">
      <alignment horizontal="center" vertical="center"/>
    </xf>
    <xf numFmtId="164" fontId="7" fillId="0" borderId="11" xfId="0" applyNumberFormat="1" applyFont="1" applyBorder="1" applyAlignment="1" applyProtection="1">
      <alignment horizontal="center" vertical="center"/>
    </xf>
    <xf numFmtId="165" fontId="7" fillId="0" borderId="11" xfId="0" applyNumberFormat="1" applyFont="1" applyBorder="1" applyAlignment="1" applyProtection="1">
      <alignment horizontal="center" vertical="center"/>
    </xf>
    <xf numFmtId="0" fontId="7" fillId="0" borderId="12" xfId="0" applyFont="1" applyBorder="1" applyAlignment="1" applyProtection="1">
      <alignment vertical="center"/>
    </xf>
    <xf numFmtId="0" fontId="7" fillId="0" borderId="22" xfId="0" applyFont="1" applyBorder="1" applyAlignment="1" applyProtection="1">
      <alignment vertical="center"/>
    </xf>
    <xf numFmtId="0" fontId="7" fillId="0" borderId="24" xfId="0" applyFont="1" applyBorder="1" applyAlignment="1" applyProtection="1">
      <alignment vertical="center"/>
    </xf>
    <xf numFmtId="0" fontId="7" fillId="0" borderId="27" xfId="0" applyFont="1" applyBorder="1" applyAlignment="1" applyProtection="1">
      <alignment vertical="center"/>
    </xf>
    <xf numFmtId="0" fontId="2" fillId="0" borderId="23" xfId="0" applyFont="1" applyBorder="1" applyAlignment="1" applyProtection="1">
      <alignment horizontal="center" vertical="center"/>
    </xf>
    <xf numFmtId="0" fontId="14" fillId="0" borderId="0" xfId="0" applyFont="1" applyFill="1" applyBorder="1" applyProtection="1"/>
    <xf numFmtId="0" fontId="0" fillId="3" borderId="0" xfId="0" applyFill="1" applyProtection="1"/>
    <xf numFmtId="165" fontId="6" fillId="0" borderId="1" xfId="0" applyNumberFormat="1" applyFont="1" applyFill="1" applyBorder="1" applyAlignment="1" applyProtection="1">
      <alignment horizontal="center" vertical="center"/>
    </xf>
    <xf numFmtId="0" fontId="6" fillId="0" borderId="1" xfId="0" applyFont="1" applyBorder="1" applyAlignment="1" applyProtection="1">
      <alignment horizontal="center" vertical="center"/>
    </xf>
    <xf numFmtId="164" fontId="15" fillId="0" borderId="1" xfId="0" applyNumberFormat="1" applyFont="1" applyFill="1" applyBorder="1" applyAlignment="1" applyProtection="1">
      <alignment horizontal="center"/>
    </xf>
    <xf numFmtId="2" fontId="14" fillId="3" borderId="0" xfId="0" applyNumberFormat="1" applyFont="1" applyFill="1" applyProtection="1"/>
    <xf numFmtId="0" fontId="14" fillId="3" borderId="0" xfId="0" applyFont="1" applyFill="1" applyProtection="1"/>
    <xf numFmtId="0" fontId="9" fillId="0" borderId="0" xfId="0" applyFont="1" applyAlignment="1" applyProtection="1">
      <alignment vertical="center"/>
    </xf>
    <xf numFmtId="0" fontId="15" fillId="0" borderId="0" xfId="0" applyFont="1" applyFill="1" applyBorder="1" applyAlignment="1" applyProtection="1">
      <alignment horizontal="center"/>
    </xf>
    <xf numFmtId="0" fontId="1" fillId="0" borderId="3" xfId="0" applyFont="1" applyBorder="1" applyAlignment="1" applyProtection="1">
      <alignment horizontal="left" vertical="center"/>
    </xf>
    <xf numFmtId="0" fontId="1" fillId="0" borderId="4" xfId="0" applyFont="1" applyBorder="1" applyAlignment="1" applyProtection="1">
      <alignment horizontal="left" vertical="center"/>
    </xf>
    <xf numFmtId="0" fontId="8" fillId="0" borderId="16" xfId="0" applyFont="1" applyBorder="1" applyAlignment="1" applyProtection="1">
      <alignment horizontal="center" vertical="center" wrapText="1"/>
    </xf>
    <xf numFmtId="0" fontId="0" fillId="0" borderId="5" xfId="0" applyBorder="1" applyAlignment="1" applyProtection="1">
      <alignment vertical="center"/>
    </xf>
    <xf numFmtId="0" fontId="8" fillId="0" borderId="6" xfId="0" applyFont="1" applyBorder="1" applyAlignment="1" applyProtection="1">
      <alignment horizontal="center" vertical="center"/>
    </xf>
    <xf numFmtId="0" fontId="1" fillId="0" borderId="5" xfId="0" applyFont="1" applyBorder="1" applyAlignment="1" applyProtection="1"/>
    <xf numFmtId="0" fontId="1" fillId="0" borderId="6" xfId="0" applyFont="1" applyBorder="1" applyAlignment="1" applyProtection="1"/>
    <xf numFmtId="0" fontId="0" fillId="0" borderId="0" xfId="0" applyBorder="1" applyAlignment="1" applyProtection="1">
      <alignment vertical="center"/>
    </xf>
    <xf numFmtId="0" fontId="0" fillId="0" borderId="6" xfId="0" applyBorder="1" applyAlignment="1" applyProtection="1">
      <alignment vertical="center"/>
    </xf>
    <xf numFmtId="0" fontId="1" fillId="0" borderId="17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0" fontId="1" fillId="0" borderId="5" xfId="0" applyFont="1" applyBorder="1" applyAlignment="1" applyProtection="1">
      <alignment vertical="center"/>
    </xf>
    <xf numFmtId="0" fontId="14" fillId="0" borderId="0" xfId="0" applyFont="1" applyProtection="1"/>
    <xf numFmtId="0" fontId="0" fillId="3" borderId="0" xfId="0" quotePrefix="1" applyFill="1" applyProtection="1"/>
    <xf numFmtId="164" fontId="14" fillId="3" borderId="0" xfId="0" applyNumberFormat="1" applyFont="1" applyFill="1" applyProtection="1"/>
    <xf numFmtId="0" fontId="1" fillId="0" borderId="0" xfId="0" applyFont="1" applyBorder="1" applyAlignment="1" applyProtection="1"/>
    <xf numFmtId="0" fontId="1" fillId="0" borderId="6" xfId="0" applyFont="1" applyBorder="1" applyAlignment="1" applyProtection="1">
      <alignment vertical="center"/>
    </xf>
    <xf numFmtId="0" fontId="0" fillId="0" borderId="17" xfId="0" applyBorder="1" applyAlignment="1" applyProtection="1">
      <alignment horizontal="center"/>
    </xf>
    <xf numFmtId="0" fontId="14" fillId="0" borderId="1" xfId="0" applyFont="1" applyFill="1" applyBorder="1" applyProtection="1"/>
    <xf numFmtId="0" fontId="14" fillId="0" borderId="0" xfId="0" applyFont="1" applyFill="1" applyProtection="1"/>
    <xf numFmtId="0" fontId="11" fillId="0" borderId="17" xfId="0" applyFont="1" applyBorder="1" applyAlignment="1" applyProtection="1">
      <alignment horizontal="center"/>
    </xf>
    <xf numFmtId="0" fontId="1" fillId="0" borderId="7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vertical="center"/>
    </xf>
    <xf numFmtId="166" fontId="1" fillId="0" borderId="0" xfId="0" applyNumberFormat="1" applyFont="1" applyFill="1" applyBorder="1" applyAlignment="1" applyProtection="1">
      <alignment vertical="center"/>
    </xf>
    <xf numFmtId="166" fontId="1" fillId="0" borderId="0" xfId="0" applyNumberFormat="1" applyFont="1" applyFill="1" applyBorder="1" applyAlignment="1" applyProtection="1">
      <alignment horizontal="left" vertical="center"/>
    </xf>
    <xf numFmtId="0" fontId="12" fillId="0" borderId="20" xfId="0" applyFont="1" applyBorder="1" applyAlignment="1" applyProtection="1"/>
    <xf numFmtId="6" fontId="5" fillId="0" borderId="20" xfId="0" applyNumberFormat="1" applyFont="1" applyBorder="1" applyAlignment="1" applyProtection="1">
      <alignment vertical="center"/>
    </xf>
    <xf numFmtId="6" fontId="5" fillId="0" borderId="19" xfId="0" applyNumberFormat="1" applyFont="1" applyBorder="1" applyAlignment="1" applyProtection="1">
      <alignment vertical="center"/>
    </xf>
    <xf numFmtId="0" fontId="14" fillId="0" borderId="0" xfId="0" applyFont="1" applyFill="1" applyBorder="1"/>
    <xf numFmtId="0" fontId="0" fillId="3" borderId="0" xfId="0" applyFill="1"/>
    <xf numFmtId="164" fontId="15" fillId="0" borderId="1" xfId="0" applyNumberFormat="1" applyFont="1" applyFill="1" applyBorder="1" applyAlignment="1">
      <alignment horizontal="center"/>
    </xf>
    <xf numFmtId="2" fontId="14" fillId="3" borderId="0" xfId="0" applyNumberFormat="1" applyFont="1" applyFill="1"/>
    <xf numFmtId="0" fontId="14" fillId="3" borderId="0" xfId="0" applyFont="1" applyFill="1"/>
    <xf numFmtId="0" fontId="15" fillId="0" borderId="0" xfId="0" applyFont="1" applyFill="1" applyBorder="1" applyAlignment="1">
      <alignment horizontal="center"/>
    </xf>
    <xf numFmtId="0" fontId="14" fillId="0" borderId="0" xfId="0" applyFont="1"/>
    <xf numFmtId="0" fontId="0" fillId="3" borderId="0" xfId="0" quotePrefix="1" applyFill="1"/>
    <xf numFmtId="164" fontId="14" fillId="3" borderId="0" xfId="0" applyNumberFormat="1" applyFont="1" applyFill="1"/>
    <xf numFmtId="0" fontId="14" fillId="0" borderId="1" xfId="0" applyFont="1" applyFill="1" applyBorder="1"/>
    <xf numFmtId="0" fontId="14" fillId="0" borderId="0" xfId="0" applyFont="1" applyFill="1" applyAlignment="1"/>
    <xf numFmtId="0" fontId="11" fillId="0" borderId="6" xfId="0" applyFont="1" applyBorder="1" applyAlignment="1" applyProtection="1">
      <alignment horizontal="center" vertical="top"/>
    </xf>
    <xf numFmtId="0" fontId="1" fillId="0" borderId="5" xfId="0" applyFont="1" applyBorder="1" applyAlignment="1" applyProtection="1">
      <alignment horizontal="center"/>
    </xf>
    <xf numFmtId="14" fontId="1" fillId="0" borderId="7" xfId="0" applyNumberFormat="1" applyFont="1" applyFill="1" applyBorder="1" applyAlignment="1" applyProtection="1">
      <alignment horizontal="center" vertical="center"/>
    </xf>
    <xf numFmtId="166" fontId="1" fillId="0" borderId="8" xfId="0" applyNumberFormat="1" applyFont="1" applyFill="1" applyBorder="1" applyAlignment="1" applyProtection="1">
      <alignment vertical="center"/>
    </xf>
    <xf numFmtId="166" fontId="1" fillId="0" borderId="18" xfId="0" applyNumberFormat="1" applyFont="1" applyFill="1" applyBorder="1" applyAlignment="1" applyProtection="1">
      <alignment vertical="center"/>
    </xf>
    <xf numFmtId="0" fontId="1" fillId="0" borderId="0" xfId="0" applyFont="1" applyFill="1" applyBorder="1" applyAlignment="1" applyProtection="1">
      <alignment vertical="center"/>
    </xf>
    <xf numFmtId="167" fontId="16" fillId="0" borderId="0" xfId="0" applyNumberFormat="1" applyFont="1" applyAlignment="1" applyProtection="1">
      <alignment horizontal="center" vertical="center"/>
    </xf>
    <xf numFmtId="166" fontId="17" fillId="0" borderId="0" xfId="0" applyNumberFormat="1" applyFont="1" applyFill="1" applyBorder="1" applyAlignment="1" applyProtection="1">
      <alignment horizontal="center" vertical="center"/>
    </xf>
    <xf numFmtId="0" fontId="18" fillId="0" borderId="0" xfId="0" applyFont="1" applyAlignment="1" applyProtection="1">
      <alignment horizontal="center" vertical="center"/>
    </xf>
    <xf numFmtId="0" fontId="4" fillId="0" borderId="0" xfId="0" applyFont="1" applyAlignment="1" applyProtection="1">
      <alignment horizontal="left" vertical="center" wrapText="1"/>
    </xf>
    <xf numFmtId="0" fontId="4" fillId="0" borderId="0" xfId="0" applyFont="1" applyAlignment="1" applyProtection="1">
      <alignment horizontal="left" vertical="center"/>
    </xf>
    <xf numFmtId="0" fontId="19" fillId="0" borderId="1" xfId="0" applyFont="1" applyBorder="1" applyAlignment="1" applyProtection="1">
      <alignment horizontal="center" vertical="center" wrapText="1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Border="1" applyAlignment="1" applyProtection="1">
      <alignment horizontal="left" vertical="center"/>
    </xf>
    <xf numFmtId="0" fontId="5" fillId="0" borderId="19" xfId="0" applyFont="1" applyBorder="1" applyAlignment="1" applyProtection="1">
      <alignment horizontal="left" vertical="center"/>
    </xf>
    <xf numFmtId="1" fontId="10" fillId="2" borderId="11" xfId="0" applyNumberFormat="1" applyFont="1" applyFill="1" applyBorder="1" applyAlignment="1" applyProtection="1">
      <alignment horizontal="center" vertical="center"/>
      <protection locked="0"/>
    </xf>
    <xf numFmtId="165" fontId="6" fillId="0" borderId="15" xfId="0" applyNumberFormat="1" applyFont="1" applyBorder="1" applyAlignment="1" applyProtection="1">
      <alignment horizontal="center" vertical="center"/>
    </xf>
    <xf numFmtId="1" fontId="10" fillId="2" borderId="28" xfId="0" applyNumberFormat="1" applyFont="1" applyFill="1" applyBorder="1" applyAlignment="1" applyProtection="1">
      <alignment horizontal="center" vertical="center"/>
      <protection locked="0"/>
    </xf>
    <xf numFmtId="164" fontId="7" fillId="0" borderId="28" xfId="0" applyNumberFormat="1" applyFont="1" applyBorder="1" applyAlignment="1" applyProtection="1">
      <alignment horizontal="center" vertical="center"/>
    </xf>
    <xf numFmtId="165" fontId="7" fillId="0" borderId="28" xfId="0" applyNumberFormat="1" applyFont="1" applyBorder="1" applyAlignment="1" applyProtection="1">
      <alignment horizontal="center" vertical="center"/>
    </xf>
    <xf numFmtId="164" fontId="10" fillId="2" borderId="28" xfId="0" applyNumberFormat="1" applyFont="1" applyFill="1" applyBorder="1" applyAlignment="1" applyProtection="1">
      <alignment horizontal="center" vertical="center"/>
      <protection locked="0"/>
    </xf>
    <xf numFmtId="164" fontId="6" fillId="0" borderId="14" xfId="0" applyNumberFormat="1" applyFont="1" applyBorder="1" applyAlignment="1" applyProtection="1">
      <alignment horizontal="center" vertical="center"/>
    </xf>
    <xf numFmtId="164" fontId="6" fillId="0" borderId="15" xfId="0" applyNumberFormat="1" applyFont="1" applyBorder="1" applyAlignment="1" applyProtection="1">
      <alignment horizontal="center" vertical="center"/>
    </xf>
    <xf numFmtId="0" fontId="1" fillId="0" borderId="5" xfId="0" applyFont="1" applyBorder="1" applyAlignment="1" applyProtection="1">
      <alignment horizontal="center" vertical="center"/>
    </xf>
    <xf numFmtId="0" fontId="1" fillId="0" borderId="29" xfId="0" applyNumberFormat="1" applyFont="1" applyFill="1" applyBorder="1" applyAlignment="1" applyProtection="1">
      <alignment vertical="center"/>
    </xf>
    <xf numFmtId="0" fontId="0" fillId="0" borderId="8" xfId="0" applyNumberFormat="1" applyBorder="1" applyAlignment="1" applyProtection="1">
      <alignment vertical="center"/>
    </xf>
    <xf numFmtId="0" fontId="1" fillId="0" borderId="7" xfId="0" applyNumberFormat="1" applyFont="1" applyFill="1" applyBorder="1" applyAlignment="1" applyProtection="1">
      <alignment vertical="center"/>
    </xf>
    <xf numFmtId="0" fontId="0" fillId="0" borderId="29" xfId="0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0" fontId="2" fillId="2" borderId="26" xfId="0" applyFont="1" applyFill="1" applyBorder="1" applyAlignment="1" applyProtection="1">
      <alignment horizontal="center" vertical="center"/>
      <protection locked="0"/>
    </xf>
    <xf numFmtId="14" fontId="2" fillId="2" borderId="8" xfId="0" applyNumberFormat="1" applyFont="1" applyFill="1" applyBorder="1" applyAlignment="1" applyProtection="1">
      <alignment horizontal="center" vertical="center"/>
      <protection locked="0"/>
    </xf>
    <xf numFmtId="164" fontId="10" fillId="0" borderId="11" xfId="0" applyNumberFormat="1" applyFont="1" applyFill="1" applyBorder="1" applyAlignment="1" applyProtection="1">
      <alignment horizontal="center" vertical="center"/>
    </xf>
    <xf numFmtId="164" fontId="10" fillId="0" borderId="28" xfId="0" applyNumberFormat="1" applyFont="1" applyFill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vertical="center"/>
    </xf>
    <xf numFmtId="0" fontId="12" fillId="0" borderId="0" xfId="0" applyFont="1" applyBorder="1" applyAlignment="1" applyProtection="1"/>
    <xf numFmtId="0" fontId="5" fillId="0" borderId="0" xfId="0" applyFont="1" applyBorder="1" applyAlignment="1" applyProtection="1">
      <alignment horizontal="left" vertical="center"/>
    </xf>
    <xf numFmtId="0" fontId="6" fillId="0" borderId="13" xfId="0" applyFont="1" applyBorder="1" applyAlignment="1" applyProtection="1">
      <alignment vertical="center"/>
    </xf>
    <xf numFmtId="0" fontId="6" fillId="0" borderId="14" xfId="0" applyFont="1" applyBorder="1" applyAlignment="1" applyProtection="1">
      <alignment vertical="center"/>
    </xf>
    <xf numFmtId="0" fontId="6" fillId="0" borderId="13" xfId="0" applyFont="1" applyBorder="1" applyAlignment="1" applyProtection="1">
      <alignment horizontal="center" vertical="center"/>
    </xf>
    <xf numFmtId="0" fontId="5" fillId="0" borderId="0" xfId="0" applyFont="1" applyAlignment="1" applyProtection="1">
      <alignment horizontal="right" vertical="center"/>
    </xf>
    <xf numFmtId="0" fontId="2" fillId="2" borderId="25" xfId="0" applyFont="1" applyFill="1" applyBorder="1" applyAlignment="1" applyProtection="1">
      <alignment horizontal="left" vertical="center"/>
    </xf>
    <xf numFmtId="0" fontId="13" fillId="0" borderId="0" xfId="0" applyFont="1" applyAlignment="1" applyProtection="1">
      <alignment horizontal="right" vertical="center"/>
    </xf>
    <xf numFmtId="0" fontId="20" fillId="0" borderId="0" xfId="0" applyFont="1" applyAlignment="1" applyProtection="1">
      <alignment horizontal="center" vertical="center" wrapText="1"/>
    </xf>
    <xf numFmtId="0" fontId="4" fillId="0" borderId="0" xfId="0" applyFont="1" applyAlignment="1" applyProtection="1">
      <alignment horizontal="center" vertical="center"/>
    </xf>
    <xf numFmtId="0" fontId="7" fillId="2" borderId="25" xfId="0" applyFont="1" applyFill="1" applyBorder="1" applyAlignment="1" applyProtection="1">
      <alignment horizontal="center" vertical="center"/>
      <protection locked="0"/>
    </xf>
    <xf numFmtId="0" fontId="6" fillId="0" borderId="19" xfId="0" applyFont="1" applyBorder="1" applyAlignment="1" applyProtection="1">
      <alignment horizontal="center" vertical="center"/>
    </xf>
    <xf numFmtId="0" fontId="8" fillId="0" borderId="2" xfId="0" applyFont="1" applyBorder="1" applyAlignment="1" applyProtection="1">
      <alignment horizontal="center" vertical="center"/>
    </xf>
    <xf numFmtId="0" fontId="8" fillId="0" borderId="4" xfId="0" applyFont="1" applyBorder="1" applyAlignment="1" applyProtection="1">
      <alignment horizontal="center" vertical="center"/>
    </xf>
    <xf numFmtId="0" fontId="1" fillId="0" borderId="5" xfId="0" applyFont="1" applyBorder="1" applyAlignment="1" applyProtection="1">
      <alignment horizontal="left" vertical="center"/>
    </xf>
    <xf numFmtId="0" fontId="1" fillId="0" borderId="6" xfId="0" applyFont="1" applyBorder="1" applyAlignment="1" applyProtection="1">
      <alignment horizontal="left" vertical="center"/>
    </xf>
    <xf numFmtId="0" fontId="1" fillId="0" borderId="0" xfId="0" applyFont="1" applyBorder="1" applyAlignment="1" applyProtection="1">
      <alignment horizontal="left" vertical="center"/>
    </xf>
    <xf numFmtId="0" fontId="8" fillId="0" borderId="3" xfId="0" applyFont="1" applyBorder="1" applyAlignment="1" applyProtection="1">
      <alignment horizontal="center" vertical="center"/>
    </xf>
    <xf numFmtId="0" fontId="0" fillId="0" borderId="5" xfId="0" applyBorder="1" applyAlignment="1" applyProtection="1">
      <alignment horizontal="center"/>
    </xf>
    <xf numFmtId="0" fontId="0" fillId="0" borderId="0" xfId="0" applyBorder="1" applyAlignment="1" applyProtection="1">
      <alignment horizontal="center"/>
    </xf>
    <xf numFmtId="0" fontId="0" fillId="0" borderId="6" xfId="0" applyBorder="1" applyAlignment="1" applyProtection="1">
      <alignment horizontal="center"/>
    </xf>
    <xf numFmtId="0" fontId="8" fillId="0" borderId="2" xfId="0" applyFont="1" applyBorder="1" applyAlignment="1" applyProtection="1">
      <alignment horizontal="center" vertical="center" wrapText="1"/>
    </xf>
    <xf numFmtId="0" fontId="8" fillId="0" borderId="3" xfId="0" applyFont="1" applyBorder="1" applyAlignment="1" applyProtection="1">
      <alignment horizontal="center" vertical="center" wrapText="1"/>
    </xf>
    <xf numFmtId="0" fontId="8" fillId="0" borderId="4" xfId="0" applyFont="1" applyBorder="1" applyAlignment="1" applyProtection="1">
      <alignment horizontal="center" vertical="center" wrapText="1"/>
    </xf>
    <xf numFmtId="0" fontId="11" fillId="0" borderId="5" xfId="0" applyFont="1" applyBorder="1" applyAlignment="1" applyProtection="1">
      <alignment horizontal="center"/>
    </xf>
    <xf numFmtId="0" fontId="11" fillId="0" borderId="0" xfId="0" applyFont="1" applyBorder="1" applyAlignment="1" applyProtection="1">
      <alignment horizontal="center"/>
    </xf>
    <xf numFmtId="0" fontId="11" fillId="0" borderId="6" xfId="0" applyFont="1" applyBorder="1" applyAlignment="1" applyProtection="1">
      <alignment horizontal="center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AH45"/>
  <sheetViews>
    <sheetView tabSelected="1" view="pageBreakPreview" topLeftCell="A16" zoomScale="85" zoomScaleNormal="100" zoomScaleSheetLayoutView="85" workbookViewId="0">
      <selection activeCell="F2" sqref="F2:K2"/>
    </sheetView>
  </sheetViews>
  <sheetFormatPr defaultRowHeight="15"/>
  <cols>
    <col min="1" max="1" width="5.42578125" style="8" customWidth="1"/>
    <col min="2" max="2" width="45.7109375" style="8" customWidth="1"/>
    <col min="3" max="3" width="60" style="8" customWidth="1"/>
    <col min="4" max="10" width="20.7109375" style="8" customWidth="1"/>
    <col min="11" max="11" width="37.140625" style="8" customWidth="1"/>
    <col min="12" max="14" width="9.140625" style="8"/>
    <col min="15" max="23" width="9.140625" style="8" hidden="1" customWidth="1"/>
    <col min="24" max="25" width="9.140625" style="8"/>
    <col min="26" max="26" width="9.140625" style="8" hidden="1" customWidth="1"/>
    <col min="27" max="34" width="0" style="8" hidden="1" customWidth="1"/>
    <col min="35" max="16384" width="9.140625" style="8"/>
  </cols>
  <sheetData>
    <row r="2" spans="1:34" ht="45" customHeight="1">
      <c r="B2" s="113" t="s">
        <v>65</v>
      </c>
      <c r="C2" s="113"/>
      <c r="D2" s="81" t="s">
        <v>17</v>
      </c>
      <c r="E2" s="81"/>
      <c r="F2" s="115"/>
      <c r="G2" s="115"/>
      <c r="H2" s="115"/>
      <c r="I2" s="115"/>
      <c r="J2" s="115"/>
      <c r="K2" s="115"/>
    </row>
    <row r="3" spans="1:34" ht="15" customHeight="1">
      <c r="B3" s="113"/>
      <c r="C3" s="113"/>
      <c r="J3" s="9"/>
      <c r="K3" s="10"/>
    </row>
    <row r="4" spans="1:34" ht="45" customHeight="1">
      <c r="B4" s="113"/>
      <c r="C4" s="113"/>
      <c r="D4" s="80" t="s">
        <v>18</v>
      </c>
      <c r="E4" s="80"/>
      <c r="F4" s="115"/>
      <c r="G4" s="115"/>
      <c r="H4" s="115"/>
      <c r="I4" s="115"/>
      <c r="J4" s="115"/>
      <c r="K4" s="115"/>
    </row>
    <row r="5" spans="1:34" ht="18.75">
      <c r="B5" s="114" t="s">
        <v>0</v>
      </c>
      <c r="C5" s="114"/>
    </row>
    <row r="8" spans="1:34" ht="36">
      <c r="B8" s="112" t="s">
        <v>55</v>
      </c>
      <c r="C8" s="112"/>
      <c r="D8" s="112"/>
      <c r="E8" s="112"/>
      <c r="F8" s="112"/>
      <c r="G8" s="112"/>
      <c r="H8" s="112"/>
      <c r="I8" s="112"/>
      <c r="J8" s="77" t="str">
        <f>B38</f>
        <v>xxx</v>
      </c>
      <c r="K8" s="79" t="s">
        <v>59</v>
      </c>
    </row>
    <row r="10" spans="1:34" ht="15.75" thickBot="1"/>
    <row r="11" spans="1:34" ht="45" customHeight="1" thickBot="1">
      <c r="A11" s="11" t="s">
        <v>1</v>
      </c>
      <c r="B11" s="11" t="s">
        <v>2</v>
      </c>
      <c r="C11" s="11" t="s">
        <v>16</v>
      </c>
      <c r="D11" s="12" t="s">
        <v>64</v>
      </c>
      <c r="E11" s="12" t="s">
        <v>63</v>
      </c>
      <c r="F11" s="12" t="s">
        <v>34</v>
      </c>
      <c r="G11" s="12" t="s">
        <v>27</v>
      </c>
      <c r="H11" s="12" t="s">
        <v>28</v>
      </c>
      <c r="I11" s="12" t="s">
        <v>33</v>
      </c>
      <c r="J11" s="13" t="s">
        <v>3</v>
      </c>
      <c r="K11" s="82" t="s">
        <v>57</v>
      </c>
    </row>
    <row r="12" spans="1:34" ht="54" customHeight="1">
      <c r="A12" s="14" t="s">
        <v>4</v>
      </c>
      <c r="B12" s="2"/>
      <c r="C12" s="3"/>
      <c r="D12" s="1">
        <v>0</v>
      </c>
      <c r="E12" s="86"/>
      <c r="F12" s="102">
        <f>D12*E12</f>
        <v>0</v>
      </c>
      <c r="G12" s="15">
        <f>F12*20%</f>
        <v>0</v>
      </c>
      <c r="H12" s="16">
        <f>F12-G12</f>
        <v>0</v>
      </c>
      <c r="I12" s="16">
        <f>H12*12%</f>
        <v>0</v>
      </c>
      <c r="J12" s="16">
        <f>F12-I12</f>
        <v>0</v>
      </c>
      <c r="K12" s="17"/>
    </row>
    <row r="13" spans="1:34" ht="54" customHeight="1" thickBot="1">
      <c r="A13" s="14" t="s">
        <v>5</v>
      </c>
      <c r="B13" s="4"/>
      <c r="C13" s="3"/>
      <c r="D13" s="1">
        <v>0</v>
      </c>
      <c r="E13" s="86"/>
      <c r="F13" s="102">
        <f t="shared" ref="F13:F26" si="0">D13*E13</f>
        <v>0</v>
      </c>
      <c r="G13" s="15">
        <f t="shared" ref="G13:G26" si="1">F13*20%</f>
        <v>0</v>
      </c>
      <c r="H13" s="16">
        <f t="shared" ref="H13:H26" si="2">F13-G13</f>
        <v>0</v>
      </c>
      <c r="I13" s="16">
        <f t="shared" ref="I13:I26" si="3">H13*12%</f>
        <v>0</v>
      </c>
      <c r="J13" s="16">
        <f t="shared" ref="J13:J26" si="4">F13-I13</f>
        <v>0</v>
      </c>
      <c r="K13" s="17"/>
      <c r="Z13" s="60"/>
      <c r="AA13" s="61" t="s">
        <v>43</v>
      </c>
      <c r="AB13" s="61" t="s">
        <v>44</v>
      </c>
      <c r="AC13" s="61" t="s">
        <v>45</v>
      </c>
      <c r="AD13" s="61" t="s">
        <v>46</v>
      </c>
      <c r="AE13" s="61" t="s">
        <v>47</v>
      </c>
      <c r="AF13" s="61" t="s">
        <v>48</v>
      </c>
      <c r="AG13" s="61" t="s">
        <v>49</v>
      </c>
      <c r="AH13" s="61" t="s">
        <v>50</v>
      </c>
    </row>
    <row r="14" spans="1:34" ht="54" customHeight="1" thickBot="1">
      <c r="A14" s="14" t="s">
        <v>6</v>
      </c>
      <c r="B14" s="4"/>
      <c r="C14" s="3"/>
      <c r="D14" s="1">
        <v>0</v>
      </c>
      <c r="E14" s="86"/>
      <c r="F14" s="102">
        <f t="shared" si="0"/>
        <v>0</v>
      </c>
      <c r="G14" s="15">
        <f t="shared" si="1"/>
        <v>0</v>
      </c>
      <c r="H14" s="16">
        <f t="shared" si="2"/>
        <v>0</v>
      </c>
      <c r="I14" s="16">
        <f t="shared" si="3"/>
        <v>0</v>
      </c>
      <c r="J14" s="16">
        <f t="shared" si="4"/>
        <v>0</v>
      </c>
      <c r="K14" s="17"/>
      <c r="Z14" s="62">
        <f>J27</f>
        <v>0</v>
      </c>
      <c r="AA14" s="63">
        <f>INT(Z14/1000)</f>
        <v>0</v>
      </c>
      <c r="AB14" s="63">
        <f>INT(Z14/100)-AA14*10</f>
        <v>0</v>
      </c>
      <c r="AC14" s="63">
        <f>INT(Z14/10)-AB14*10-AA14*100</f>
        <v>0</v>
      </c>
      <c r="AD14" s="63">
        <f>INT(Z14)-AC14*10-AB14*100-AA14*1000</f>
        <v>0</v>
      </c>
      <c r="AE14" s="63">
        <f>AC14*10+AD14</f>
        <v>0</v>
      </c>
      <c r="AF14" s="63">
        <f>INT(Z14*10)-AD14*10-AC14*100-AB14*1000-AA14*10000</f>
        <v>0</v>
      </c>
      <c r="AG14" s="63">
        <f>INT(Z14*100)-AF14*10-AD14*100-AC14*1000-AB14*10000-AA14*100000</f>
        <v>0</v>
      </c>
      <c r="AH14" s="64">
        <f>AG14+AF14*10</f>
        <v>0</v>
      </c>
    </row>
    <row r="15" spans="1:34" ht="54" customHeight="1">
      <c r="A15" s="14" t="s">
        <v>7</v>
      </c>
      <c r="B15" s="4"/>
      <c r="C15" s="3"/>
      <c r="D15" s="1">
        <v>0</v>
      </c>
      <c r="E15" s="86"/>
      <c r="F15" s="102">
        <f t="shared" si="0"/>
        <v>0</v>
      </c>
      <c r="G15" s="15">
        <f t="shared" si="1"/>
        <v>0</v>
      </c>
      <c r="H15" s="16">
        <f t="shared" si="2"/>
        <v>0</v>
      </c>
      <c r="I15" s="16">
        <f t="shared" si="3"/>
        <v>0</v>
      </c>
      <c r="J15" s="16">
        <f t="shared" si="4"/>
        <v>0</v>
      </c>
      <c r="K15" s="17"/>
      <c r="Z15" s="65"/>
      <c r="AA15" s="64"/>
      <c r="AB15" s="64"/>
      <c r="AC15" s="64"/>
      <c r="AD15" s="64"/>
      <c r="AE15" s="64"/>
      <c r="AF15" s="64"/>
      <c r="AG15" s="64"/>
      <c r="AH15" s="64"/>
    </row>
    <row r="16" spans="1:34" ht="54" customHeight="1">
      <c r="A16" s="14" t="s">
        <v>8</v>
      </c>
      <c r="B16" s="4"/>
      <c r="C16" s="3"/>
      <c r="D16" s="1">
        <v>0</v>
      </c>
      <c r="E16" s="86"/>
      <c r="F16" s="102">
        <f t="shared" si="0"/>
        <v>0</v>
      </c>
      <c r="G16" s="15">
        <f t="shared" si="1"/>
        <v>0</v>
      </c>
      <c r="H16" s="16">
        <f t="shared" si="2"/>
        <v>0</v>
      </c>
      <c r="I16" s="16">
        <f t="shared" si="3"/>
        <v>0</v>
      </c>
      <c r="J16" s="16">
        <f t="shared" si="4"/>
        <v>0</v>
      </c>
      <c r="K16" s="17"/>
      <c r="Z16" s="60"/>
      <c r="AA16" s="64"/>
      <c r="AB16" s="64"/>
      <c r="AC16" s="64"/>
      <c r="AD16" s="64"/>
      <c r="AE16" s="64"/>
      <c r="AF16" s="64"/>
      <c r="AG16" s="64"/>
      <c r="AH16" s="64"/>
    </row>
    <row r="17" spans="1:34" ht="54" customHeight="1">
      <c r="A17" s="14" t="s">
        <v>9</v>
      </c>
      <c r="B17" s="4"/>
      <c r="C17" s="3"/>
      <c r="D17" s="1">
        <v>0</v>
      </c>
      <c r="E17" s="86"/>
      <c r="F17" s="102">
        <f t="shared" si="0"/>
        <v>0</v>
      </c>
      <c r="G17" s="15">
        <f t="shared" si="1"/>
        <v>0</v>
      </c>
      <c r="H17" s="16">
        <f t="shared" si="2"/>
        <v>0</v>
      </c>
      <c r="I17" s="16">
        <f t="shared" si="3"/>
        <v>0</v>
      </c>
      <c r="J17" s="16">
        <f t="shared" si="4"/>
        <v>0</v>
      </c>
      <c r="K17" s="17"/>
      <c r="Z17" s="60"/>
      <c r="AA17" s="64" t="str">
        <f>IF(AA14=0,"",IF(AA14=1,"jeden",IF(AA14=2,"dwa",IF(AA14=3,"trzy",IF(AA14=4,"cztery",IF(AA14=5,"pięć",IF(AA14=6,"sześć",IF(AA14=7,"siedem",IF(AA14=8,"osiem","dziewięć")))))))))</f>
        <v/>
      </c>
      <c r="AB17" s="64" t="str">
        <f>IF(AB14=0,"",IF(AB14=1,"sto",IF(AB14=2,"dwieście",IF(AB14=3,"trzy",IF(AB14=4,"cztery",IF(AB14=5,"pięć",IF(AB14=6,"sześć",IF(AB14=7,"siedem",IF(AB14=8,"osiem","dziewięć")))))))))</f>
        <v/>
      </c>
      <c r="AC17" s="64" t="str">
        <f>IF(OR(AC14=0,AND(AE14&gt;10,AE14&lt;20)),"",IF(AC14=1,"dziesięć",IF(AC14=2,"dwadzieścia",IF(AC14=3,"trzy",IF(AC14=4,"cztery",IF(AC14=5,"pięć",IF(AC14=6,"sześć",IF(AC14=7,"siedem",IF(AC14=8,"osiem","dziewięć")))))))))</f>
        <v/>
      </c>
      <c r="AD17" s="64" t="str">
        <f>IF(OR(AD14=0,AND(AE14&gt;10,AE14&lt;20)),"",IF(AD14=1,"jeden",IF(AD14=2,"dwa",IF(AD14=3,"trzy",IF(AD14=4,"cztery",IF(AD14=5,"pięć",IF(AD14=6,"sześć",IF(AD14=7,"siedem",IF(AD14=8,"osiem","dziewięć")))))))))</f>
        <v/>
      </c>
      <c r="AE17" s="64" t="str">
        <f>IF(AE14=11,"jedenaście",IF(AE14=12,"dwanaście",IF(AE14=13,"trzynaście",IF(AE14=14,"czterynaście",IF(AE14=15,"piętnaście",IF(AE14=16,"szesnaście",IF(AE14=17,"siedemnaście",IF(AE14=18,"osiemnaście",IF(AE14=19,"dziewiętnaście","")))))))))</f>
        <v/>
      </c>
      <c r="AF17" s="64" t="str">
        <f>IF(OR(AF14=0,AND(AH14&gt;10,AH14&lt;20)),"",IF(AF14=1,"dziesięć",IF(AF14=2,"dwadzieścia",IF(AF14=3,"trzy",IF(AF14=4,"cztery",IF(AF14=5,"pięć",IF(AF14=6,"sześć",IF(AF14=7,"siedem",IF(AF14=8,"osiem","dziewięć")))))))))</f>
        <v/>
      </c>
      <c r="AG17" s="64" t="str">
        <f>IF(OR(AG14=0,AND(AH14&gt;10,AH14&lt;20)),"",IF(AG14=1,"jeden",IF(AG14=2,"dwa",IF(AG14=3,"trzy",IF(AG14=4,"cztery",IF(AG14=5,"pięć",IF(AG14=6,"sześć",IF(AG14=7,"siedem",IF(AG14=8,"osiem","dziewięć")))))))))</f>
        <v/>
      </c>
      <c r="AH17" s="64" t="str">
        <f>IF(AH14=11,"jedenaście",IF(AH14=12,"dwanaście",IF(AH14=13,"trzynaście",IF(AH14=14,"czterynaście",IF(AH14=15,"piętnaście",IF(AH14=16,"szesnaście",IF(AH14=17,"siedemnaście",IF(AH14=18,"osiemnaście",IF(AH14=19,"dziewiętnaście","")))))))))</f>
        <v/>
      </c>
    </row>
    <row r="18" spans="1:34" ht="54" customHeight="1">
      <c r="A18" s="14" t="s">
        <v>10</v>
      </c>
      <c r="B18" s="4"/>
      <c r="C18" s="5"/>
      <c r="D18" s="1">
        <v>0</v>
      </c>
      <c r="E18" s="86"/>
      <c r="F18" s="102">
        <f t="shared" si="0"/>
        <v>0</v>
      </c>
      <c r="G18" s="15">
        <f t="shared" si="1"/>
        <v>0</v>
      </c>
      <c r="H18" s="16">
        <f t="shared" si="2"/>
        <v>0</v>
      </c>
      <c r="I18" s="16">
        <f t="shared" si="3"/>
        <v>0</v>
      </c>
      <c r="J18" s="16">
        <f t="shared" si="4"/>
        <v>0</v>
      </c>
      <c r="K18" s="17"/>
      <c r="Z18" s="60"/>
      <c r="AA18" s="64" t="str">
        <f>IF(AA14=0,"",IF(AA14=1,"tysiąc",IF(AND(AA14&gt;1,AA14&lt;5),"tysiące","tysięcy")))</f>
        <v/>
      </c>
      <c r="AB18" s="64" t="str">
        <f>IF(AB14&lt;3,"",IF(OR(AB14=3,AB14=4),"sta","set"))</f>
        <v/>
      </c>
      <c r="AC18" s="64" t="str">
        <f>IF(AC14&lt;3,"",IF(OR(AC14=3,AC14=4),"dzieści","dziesiąt"))</f>
        <v/>
      </c>
      <c r="AD18" s="64"/>
      <c r="AE18" s="64"/>
      <c r="AF18" s="64" t="str">
        <f>IF(AF14&lt;3,"",IF(OR(AF14=3,AF14=4),"dzieści","dziesiąt"))</f>
        <v/>
      </c>
      <c r="AG18" s="64"/>
      <c r="AH18" s="64"/>
    </row>
    <row r="19" spans="1:34" ht="54" customHeight="1">
      <c r="A19" s="14" t="s">
        <v>11</v>
      </c>
      <c r="B19" s="4"/>
      <c r="C19" s="5"/>
      <c r="D19" s="1">
        <v>0</v>
      </c>
      <c r="E19" s="86"/>
      <c r="F19" s="102">
        <f t="shared" si="0"/>
        <v>0</v>
      </c>
      <c r="G19" s="15">
        <f t="shared" si="1"/>
        <v>0</v>
      </c>
      <c r="H19" s="16">
        <f t="shared" si="2"/>
        <v>0</v>
      </c>
      <c r="I19" s="16">
        <f t="shared" si="3"/>
        <v>0</v>
      </c>
      <c r="J19" s="16">
        <f t="shared" si="4"/>
        <v>0</v>
      </c>
      <c r="K19" s="17"/>
      <c r="Z19" s="60"/>
      <c r="AA19" s="64"/>
      <c r="AB19" s="64"/>
      <c r="AC19" s="64"/>
      <c r="AD19" s="64"/>
      <c r="AE19" s="64"/>
      <c r="AF19" s="64"/>
      <c r="AG19" s="64"/>
      <c r="AH19" s="64"/>
    </row>
    <row r="20" spans="1:34" ht="54" customHeight="1">
      <c r="A20" s="14" t="s">
        <v>12</v>
      </c>
      <c r="B20" s="4"/>
      <c r="C20" s="5"/>
      <c r="D20" s="1">
        <v>0</v>
      </c>
      <c r="E20" s="86"/>
      <c r="F20" s="102">
        <f t="shared" si="0"/>
        <v>0</v>
      </c>
      <c r="G20" s="15">
        <f t="shared" si="1"/>
        <v>0</v>
      </c>
      <c r="H20" s="16">
        <f t="shared" si="2"/>
        <v>0</v>
      </c>
      <c r="I20" s="16">
        <f t="shared" si="3"/>
        <v>0</v>
      </c>
      <c r="J20" s="16">
        <f t="shared" si="4"/>
        <v>0</v>
      </c>
      <c r="K20" s="17"/>
      <c r="Z20" s="60"/>
      <c r="AA20" s="64"/>
      <c r="AB20" s="64"/>
      <c r="AC20" s="64"/>
      <c r="AD20" s="64"/>
      <c r="AE20" s="64"/>
      <c r="AF20" s="64"/>
      <c r="AG20" s="64"/>
      <c r="AH20" s="64"/>
    </row>
    <row r="21" spans="1:34" ht="54" customHeight="1" thickBot="1">
      <c r="A21" s="14" t="s">
        <v>13</v>
      </c>
      <c r="B21" s="4"/>
      <c r="C21" s="5"/>
      <c r="D21" s="1">
        <v>0</v>
      </c>
      <c r="E21" s="86"/>
      <c r="F21" s="102">
        <f t="shared" si="0"/>
        <v>0</v>
      </c>
      <c r="G21" s="15">
        <f t="shared" si="1"/>
        <v>0</v>
      </c>
      <c r="H21" s="16">
        <f t="shared" si="2"/>
        <v>0</v>
      </c>
      <c r="I21" s="16">
        <f t="shared" si="3"/>
        <v>0</v>
      </c>
      <c r="J21" s="16">
        <f t="shared" si="4"/>
        <v>0</v>
      </c>
      <c r="K21" s="17"/>
      <c r="O21" s="8">
        <v>1</v>
      </c>
      <c r="Z21" s="66"/>
      <c r="AA21" s="67" t="s">
        <v>51</v>
      </c>
      <c r="AB21" s="64"/>
      <c r="AC21" s="64"/>
      <c r="AD21" s="68" t="str">
        <f>IF(INT(Z14)&gt;0,IF(OR(AND(AE14&gt;10,AE14&lt;22),AE14=31,AE14=41,AE14=51,AE14=61,AE14=71,AE14=81,AE14=91),"złotych",IF(AD14=1,"złoty",IF(AND(AD14&gt;1,AD14&lt;5),"złote",IF(OR(AD14=0,AD14&gt;4),"złotych")))),"")</f>
        <v/>
      </c>
      <c r="AE21" s="68"/>
      <c r="AF21" s="64"/>
      <c r="AG21" s="68" t="str">
        <f>IF(Z14-INT(Z14)&gt;0,IF(OR(AND(AH14&gt;10,AH14&lt;22),AH14=31,AH14=41,AH14=51,AH14=61,AH14=71,AH14=81,AH14=91),"groszy",IF(AG14=1,"grosz",IF(AND(AG14&gt;1,AG14&lt;5),"grosze",IF(OR(AG14=0,AG14&gt;4),"groszy")))),"")</f>
        <v/>
      </c>
      <c r="AH21" s="64"/>
    </row>
    <row r="22" spans="1:34" ht="54" customHeight="1" thickBot="1">
      <c r="A22" s="14" t="s">
        <v>14</v>
      </c>
      <c r="B22" s="6"/>
      <c r="C22" s="7"/>
      <c r="D22" s="1">
        <v>0</v>
      </c>
      <c r="E22" s="86"/>
      <c r="F22" s="102">
        <f t="shared" si="0"/>
        <v>0</v>
      </c>
      <c r="G22" s="15">
        <f t="shared" si="1"/>
        <v>0</v>
      </c>
      <c r="H22" s="16">
        <f t="shared" si="2"/>
        <v>0</v>
      </c>
      <c r="I22" s="16">
        <f t="shared" si="3"/>
        <v>0</v>
      </c>
      <c r="J22" s="16">
        <f t="shared" si="4"/>
        <v>0</v>
      </c>
      <c r="K22" s="18"/>
      <c r="O22" s="8">
        <v>2</v>
      </c>
      <c r="Z22" s="69" t="str">
        <f>AA17&amp;" "&amp;AA18&amp;" "&amp;AB17&amp;AB18&amp;" "&amp;AC17&amp;AC18&amp;" "&amp;AD17&amp;AE17&amp;" "&amp;AD21&amp;" "&amp;AF17&amp;AF18&amp;" "&amp;AG17&amp;AH17&amp; " "&amp;AG21</f>
        <v xml:space="preserve">        </v>
      </c>
      <c r="AA22" s="70"/>
      <c r="AB22" s="70"/>
      <c r="AC22" s="70"/>
      <c r="AD22" s="70"/>
      <c r="AE22" s="70"/>
      <c r="AF22" s="70"/>
      <c r="AG22" s="70"/>
      <c r="AH22" s="70"/>
    </row>
    <row r="23" spans="1:34" ht="54" customHeight="1">
      <c r="A23" s="14" t="s">
        <v>39</v>
      </c>
      <c r="B23" s="6"/>
      <c r="C23" s="7"/>
      <c r="D23" s="1">
        <v>0</v>
      </c>
      <c r="E23" s="86"/>
      <c r="F23" s="102">
        <f t="shared" si="0"/>
        <v>0</v>
      </c>
      <c r="G23" s="15">
        <f t="shared" si="1"/>
        <v>0</v>
      </c>
      <c r="H23" s="16">
        <f t="shared" si="2"/>
        <v>0</v>
      </c>
      <c r="I23" s="16">
        <f t="shared" si="3"/>
        <v>0</v>
      </c>
      <c r="J23" s="16">
        <f t="shared" si="4"/>
        <v>0</v>
      </c>
      <c r="K23" s="19"/>
      <c r="O23" s="8">
        <v>3</v>
      </c>
    </row>
    <row r="24" spans="1:34" ht="54" customHeight="1">
      <c r="A24" s="14" t="s">
        <v>40</v>
      </c>
      <c r="B24" s="4"/>
      <c r="C24" s="5"/>
      <c r="D24" s="1">
        <v>0</v>
      </c>
      <c r="E24" s="86"/>
      <c r="F24" s="102">
        <f t="shared" si="0"/>
        <v>0</v>
      </c>
      <c r="G24" s="15">
        <f t="shared" si="1"/>
        <v>0</v>
      </c>
      <c r="H24" s="16">
        <f t="shared" si="2"/>
        <v>0</v>
      </c>
      <c r="I24" s="16">
        <f t="shared" si="3"/>
        <v>0</v>
      </c>
      <c r="J24" s="16">
        <f t="shared" si="4"/>
        <v>0</v>
      </c>
      <c r="K24" s="20"/>
      <c r="O24" s="8">
        <v>4</v>
      </c>
    </row>
    <row r="25" spans="1:34" ht="54" customHeight="1">
      <c r="A25" s="14" t="s">
        <v>41</v>
      </c>
      <c r="B25" s="4"/>
      <c r="C25" s="5"/>
      <c r="D25" s="1">
        <v>0</v>
      </c>
      <c r="E25" s="86"/>
      <c r="F25" s="102">
        <f t="shared" si="0"/>
        <v>0</v>
      </c>
      <c r="G25" s="15">
        <f t="shared" si="1"/>
        <v>0</v>
      </c>
      <c r="H25" s="16">
        <f t="shared" si="2"/>
        <v>0</v>
      </c>
      <c r="I25" s="16">
        <f t="shared" si="3"/>
        <v>0</v>
      </c>
      <c r="J25" s="16">
        <f t="shared" si="4"/>
        <v>0</v>
      </c>
      <c r="K25" s="20"/>
      <c r="O25" s="8">
        <v>5</v>
      </c>
    </row>
    <row r="26" spans="1:34" ht="54" customHeight="1" thickBot="1">
      <c r="A26" s="21" t="s">
        <v>42</v>
      </c>
      <c r="B26" s="6"/>
      <c r="C26" s="7"/>
      <c r="D26" s="91">
        <v>0</v>
      </c>
      <c r="E26" s="88"/>
      <c r="F26" s="103">
        <f t="shared" si="0"/>
        <v>0</v>
      </c>
      <c r="G26" s="89">
        <f t="shared" si="1"/>
        <v>0</v>
      </c>
      <c r="H26" s="90">
        <f t="shared" si="2"/>
        <v>0</v>
      </c>
      <c r="I26" s="16">
        <f t="shared" si="3"/>
        <v>0</v>
      </c>
      <c r="J26" s="16">
        <f t="shared" si="4"/>
        <v>0</v>
      </c>
      <c r="K26" s="19"/>
      <c r="O26" s="22"/>
      <c r="P26" s="23" t="s">
        <v>43</v>
      </c>
      <c r="Q26" s="23" t="s">
        <v>44</v>
      </c>
      <c r="R26" s="23" t="s">
        <v>45</v>
      </c>
      <c r="S26" s="23" t="s">
        <v>46</v>
      </c>
      <c r="T26" s="23" t="s">
        <v>47</v>
      </c>
      <c r="U26" s="23" t="s">
        <v>48</v>
      </c>
      <c r="V26" s="23" t="s">
        <v>49</v>
      </c>
      <c r="W26" s="23" t="s">
        <v>50</v>
      </c>
    </row>
    <row r="27" spans="1:34" ht="35.1" customHeight="1" thickBot="1">
      <c r="A27" s="107"/>
      <c r="B27" s="108"/>
      <c r="C27" s="108"/>
      <c r="D27" s="92"/>
      <c r="E27" s="109" t="s">
        <v>15</v>
      </c>
      <c r="F27" s="92">
        <f>SUM(F12:F26)</f>
        <v>0</v>
      </c>
      <c r="G27" s="92"/>
      <c r="H27" s="93"/>
      <c r="I27" s="87">
        <f>SUM(I12:I26)</f>
        <v>0</v>
      </c>
      <c r="J27" s="24">
        <f>SUM(J12:J26)</f>
        <v>0</v>
      </c>
      <c r="K27" s="25"/>
      <c r="O27" s="26">
        <f>J27</f>
        <v>0</v>
      </c>
      <c r="P27" s="27">
        <f>INT(O27/1000)</f>
        <v>0</v>
      </c>
      <c r="Q27" s="27">
        <f>INT(O27/100)-P27*10</f>
        <v>0</v>
      </c>
      <c r="R27" s="27">
        <f>INT(O27/10)-Q27*10-P27*100</f>
        <v>0</v>
      </c>
      <c r="S27" s="27">
        <f>INT(O27)-R27*10-Q27*100-P27*1000</f>
        <v>0</v>
      </c>
      <c r="T27" s="27">
        <f>R27*10+S27</f>
        <v>0</v>
      </c>
      <c r="U27" s="27">
        <f>INT(O27*10)-S27*10-R27*100-Q27*1000-P27*10000</f>
        <v>0</v>
      </c>
      <c r="V27" s="27">
        <f>INT(O27*100)-U27*10-S27*100-R27*1000-Q27*10000-P27*100000</f>
        <v>0</v>
      </c>
      <c r="W27" s="28">
        <f>V27+U27*10</f>
        <v>0</v>
      </c>
    </row>
    <row r="28" spans="1:34" ht="35.1" customHeight="1">
      <c r="B28" s="29"/>
      <c r="O28" s="30"/>
      <c r="P28" s="28"/>
      <c r="Q28" s="28"/>
      <c r="R28" s="28"/>
      <c r="S28" s="28"/>
      <c r="T28" s="28"/>
      <c r="U28" s="28"/>
      <c r="V28" s="28"/>
      <c r="W28" s="28"/>
    </row>
    <row r="29" spans="1:34" ht="35.1" customHeight="1">
      <c r="B29" s="29"/>
      <c r="O29" s="22"/>
      <c r="P29" s="28"/>
      <c r="Q29" s="28"/>
      <c r="R29" s="28"/>
      <c r="S29" s="28"/>
      <c r="T29" s="28"/>
      <c r="U29" s="28"/>
      <c r="V29" s="28"/>
      <c r="W29" s="28"/>
    </row>
    <row r="30" spans="1:34" ht="27.75" customHeight="1">
      <c r="B30" s="110" t="s">
        <v>19</v>
      </c>
      <c r="C30" s="110"/>
      <c r="D30" s="111" t="str">
        <f>O35</f>
        <v xml:space="preserve">        </v>
      </c>
      <c r="E30" s="111"/>
      <c r="F30" s="111"/>
      <c r="G30" s="111"/>
      <c r="H30" s="111"/>
      <c r="I30" s="111"/>
      <c r="O30" s="22"/>
      <c r="P30" s="28" t="str">
        <f>IF(P27=0,"",IF(P27=1,"jeden",IF(P27=2,"dwa",IF(P27=3,"trzy",IF(P27=4,"cztery",IF(P27=5,"pięć",IF(P27=6,"sześć",IF(P27=7,"siedem",IF(P27=8,"osiem","dziewięć")))))))))</f>
        <v/>
      </c>
      <c r="Q30" s="28" t="str">
        <f>IF(Q27=0,"",IF(Q27=1,"sto",IF(Q27=2,"dwieście",IF(Q27=3,"trzy",IF(Q27=4,"cztery",IF(Q27=5,"pięć",IF(Q27=6,"sześć",IF(Q27=7,"siedem",IF(Q27=8,"osiem","dziewięć")))))))))</f>
        <v/>
      </c>
      <c r="R30" s="28" t="str">
        <f>IF(OR(R27=0,AND(T27&gt;10,T27&lt;20)),"",IF(R27=1,"dziesięć",IF(R27=2,"dwadzieścia",IF(R27=3,"trzy",IF(R27=4,"cztery",IF(R27=5,"pięć",IF(R27=6,"sześć",IF(R27=7,"siedem",IF(R27=8,"osiem","dziewięć")))))))))</f>
        <v/>
      </c>
      <c r="S30" s="28" t="str">
        <f>IF(OR(S27=0,AND(T27&gt;10,T27&lt;20)),"",IF(S27=1,"jeden",IF(S27=2,"dwa",IF(S27=3,"trzy",IF(S27=4,"cztery",IF(S27=5,"pięć",IF(S27=6,"sześć",IF(S27=7,"siedem",IF(S27=8,"osiem","dziewięć")))))))))</f>
        <v/>
      </c>
      <c r="T30" s="28" t="str">
        <f>IF(T27=11,"jedenaście",IF(T27=12,"dwanaście",IF(T27=13,"trzynaście",IF(T27=14,"czterynaście",IF(T27=15,"piętnaście",IF(T27=16,"szesnaście",IF(T27=17,"siedemnaście",IF(T27=18,"osiemnaście",IF(T27=19,"dziewiętnaście","")))))))))</f>
        <v/>
      </c>
      <c r="U30" s="28" t="str">
        <f>IF(OR(U27=0,AND(W27&gt;10,W27&lt;20)),"",IF(U27=1,"dziesięć",IF(U27=2,"dwadzieścia",IF(U27=3,"trzy",IF(U27=4,"cztery",IF(U27=5,"pięć",IF(U27=6,"sześć",IF(U27=7,"siedem",IF(U27=8,"osiem","dziewięć")))))))))</f>
        <v/>
      </c>
      <c r="V30" s="28" t="str">
        <f>IF(OR(V27=0,AND(W27&gt;10,W27&lt;20)),"",IF(V27=1,"jeden",IF(V27=2,"dwa",IF(V27=3,"trzy",IF(V27=4,"cztery",IF(V27=5,"pięć",IF(V27=6,"sześć",IF(V27=7,"siedem",IF(V27=8,"osiem","dziewięć")))))))))</f>
        <v/>
      </c>
      <c r="W30" s="28" t="str">
        <f>IF(W27=11,"jedenaście",IF(W27=12,"dwanaście",IF(W27=13,"trzynaście",IF(W27=14,"czterynaście",IF(W27=15,"piętnaście",IF(W27=16,"szesnaście",IF(W27=17,"siedemnaście",IF(W27=18,"osiemnaście",IF(W27=19,"dziewiętnaście","")))))))))</f>
        <v/>
      </c>
    </row>
    <row r="31" spans="1:34" ht="35.1" customHeight="1" thickBot="1">
      <c r="O31" s="22"/>
      <c r="P31" s="28" t="str">
        <f>IF(P27=0,"",IF(P27=1,"tysiąc",IF(AND(P27&gt;1,P27&lt;5),"tysiące","tysięcy")))</f>
        <v/>
      </c>
      <c r="Q31" s="28" t="str">
        <f>IF(Q27&lt;3,"",IF(OR(Q27=3,Q27=4),"sta","set"))</f>
        <v/>
      </c>
      <c r="R31" s="28" t="str">
        <f>IF(R27&lt;3,"",IF(OR(R27=3,R27=4),"dzieści","dziesiąt"))</f>
        <v/>
      </c>
      <c r="S31" s="28"/>
      <c r="T31" s="28"/>
      <c r="U31" s="28" t="str">
        <f>IF(U27&lt;3,"",IF(OR(U27=3,U27=4),"dzieści","dziesiąt"))</f>
        <v/>
      </c>
      <c r="V31" s="28"/>
      <c r="W31" s="28"/>
    </row>
    <row r="32" spans="1:34" ht="37.5" customHeight="1">
      <c r="A32" s="117" t="s">
        <v>20</v>
      </c>
      <c r="B32" s="118"/>
      <c r="C32" s="31" t="s">
        <v>24</v>
      </c>
      <c r="D32" s="32"/>
      <c r="E32" s="117" t="s">
        <v>26</v>
      </c>
      <c r="F32" s="122"/>
      <c r="G32" s="118"/>
      <c r="H32" s="126" t="s">
        <v>32</v>
      </c>
      <c r="I32" s="127"/>
      <c r="J32" s="128"/>
      <c r="K32" s="33" t="s">
        <v>31</v>
      </c>
      <c r="O32" s="22"/>
      <c r="P32" s="28"/>
      <c r="Q32" s="28"/>
      <c r="R32" s="28"/>
      <c r="S32" s="28"/>
      <c r="T32" s="28"/>
      <c r="U32" s="28"/>
      <c r="V32" s="28"/>
      <c r="W32" s="28"/>
    </row>
    <row r="33" spans="1:23" ht="18.75" customHeight="1">
      <c r="A33" s="34"/>
      <c r="B33" s="35"/>
      <c r="C33" s="72"/>
      <c r="D33" s="37"/>
      <c r="E33" s="36"/>
      <c r="F33" s="47"/>
      <c r="G33" s="37"/>
      <c r="H33" s="34"/>
      <c r="I33" s="38"/>
      <c r="J33" s="39"/>
      <c r="K33" s="40"/>
      <c r="O33" s="22"/>
      <c r="P33" s="28"/>
      <c r="Q33" s="28"/>
      <c r="R33" s="28"/>
      <c r="S33" s="28"/>
      <c r="T33" s="28"/>
      <c r="U33" s="28"/>
      <c r="V33" s="28"/>
      <c r="W33" s="28"/>
    </row>
    <row r="34" spans="1:23" ht="21.75" thickBot="1">
      <c r="A34" s="76"/>
      <c r="B34" s="100" t="s">
        <v>54</v>
      </c>
      <c r="C34" s="41" t="s">
        <v>22</v>
      </c>
      <c r="D34" s="42"/>
      <c r="E34" s="94"/>
      <c r="F34" s="41"/>
      <c r="G34" s="48"/>
      <c r="H34" s="34"/>
      <c r="I34" s="38"/>
      <c r="J34" s="39"/>
      <c r="K34" s="40"/>
      <c r="O34" s="44"/>
      <c r="P34" s="45" t="s">
        <v>51</v>
      </c>
      <c r="Q34" s="28"/>
      <c r="R34" s="28"/>
      <c r="S34" s="46" t="str">
        <f>IF(INT(O27)&gt;0,IF(OR(AND(T27&gt;10,T27&lt;22),T27=31,T27=41,T27=51,T27=61,T27=71,T27=81,T27=91),"złotych",IF(S27=1,"złoty",IF(AND(S27&gt;1,S27&lt;5),"złote",IF(OR(S27=0,S27&gt;4),"złotych")))),"")</f>
        <v/>
      </c>
      <c r="T34" s="46"/>
      <c r="U34" s="28"/>
      <c r="V34" s="46" t="str">
        <f>IF(O27-INT(O27)&gt;0,IF(OR(AND(W27&gt;10,W27&lt;22),W27=31,W27=41,W27=51,W27=61,W27=71,W27=81,W27=91),"groszy",IF(V27=1,"grosz",IF(AND(V27&gt;1,V27&lt;5),"grosze",IF(OR(V27=0,V27&gt;4),"groszy")))),"")</f>
        <v/>
      </c>
      <c r="W34" s="28"/>
    </row>
    <row r="35" spans="1:23" ht="18.75" customHeight="1" thickBot="1">
      <c r="A35" s="36"/>
      <c r="B35" s="71" t="s">
        <v>52</v>
      </c>
      <c r="C35" s="47"/>
      <c r="D35" s="48"/>
      <c r="E35" s="123" t="s">
        <v>25</v>
      </c>
      <c r="F35" s="124"/>
      <c r="G35" s="125"/>
      <c r="H35" s="123" t="s">
        <v>29</v>
      </c>
      <c r="I35" s="124"/>
      <c r="J35" s="125"/>
      <c r="K35" s="49" t="s">
        <v>29</v>
      </c>
      <c r="L35" s="38"/>
      <c r="M35" s="38"/>
      <c r="O35" s="50" t="str">
        <f>P30&amp;" "&amp;P31&amp;" "&amp;Q30&amp;Q31&amp;" "&amp;R30&amp;R31&amp;" "&amp;S30&amp;T30&amp;" "&amp;S34&amp;" "&amp;U30&amp;U31&amp;" "&amp;V30&amp;W30&amp; " "&amp;V34</f>
        <v xml:space="preserve">        </v>
      </c>
      <c r="P35" s="51"/>
      <c r="Q35" s="51"/>
      <c r="R35" s="51"/>
      <c r="S35" s="51"/>
      <c r="T35" s="51"/>
      <c r="U35" s="51"/>
      <c r="V35" s="51"/>
      <c r="W35" s="51"/>
    </row>
    <row r="36" spans="1:23" ht="18.75">
      <c r="A36" s="34"/>
      <c r="B36" s="42"/>
      <c r="C36" s="38"/>
      <c r="D36" s="48"/>
      <c r="E36" s="43"/>
      <c r="F36" s="54"/>
      <c r="G36" s="39"/>
      <c r="H36" s="34"/>
      <c r="I36" s="38"/>
      <c r="J36" s="39"/>
      <c r="K36" s="40"/>
    </row>
    <row r="37" spans="1:23" ht="24" customHeight="1">
      <c r="A37" s="119" t="s">
        <v>23</v>
      </c>
      <c r="B37" s="120"/>
      <c r="C37" s="121" t="s">
        <v>23</v>
      </c>
      <c r="D37" s="120"/>
      <c r="E37" s="83"/>
      <c r="F37" s="84"/>
      <c r="G37" s="39"/>
      <c r="H37" s="129" t="s">
        <v>30</v>
      </c>
      <c r="I37" s="130"/>
      <c r="J37" s="131"/>
      <c r="K37" s="52" t="s">
        <v>30</v>
      </c>
    </row>
    <row r="38" spans="1:23" ht="23.25" customHeight="1" thickBot="1">
      <c r="A38" s="53" t="s">
        <v>21</v>
      </c>
      <c r="B38" s="101" t="s">
        <v>66</v>
      </c>
      <c r="C38" s="73" t="str">
        <f>B38</f>
        <v>xxx</v>
      </c>
      <c r="D38" s="74" t="s">
        <v>53</v>
      </c>
      <c r="E38" s="97" t="s">
        <v>35</v>
      </c>
      <c r="F38" s="95"/>
      <c r="G38" s="96"/>
      <c r="H38" s="97" t="s">
        <v>21</v>
      </c>
      <c r="I38" s="98"/>
      <c r="J38" s="99"/>
      <c r="K38" s="75" t="s">
        <v>21</v>
      </c>
    </row>
    <row r="39" spans="1:23" ht="18.75">
      <c r="A39" s="54"/>
      <c r="B39" s="78" t="s">
        <v>56</v>
      </c>
      <c r="C39" s="56"/>
      <c r="D39" s="56"/>
      <c r="E39" s="56"/>
      <c r="F39" s="56"/>
      <c r="G39" s="56"/>
      <c r="H39" s="56"/>
      <c r="I39" s="56"/>
      <c r="J39" s="56"/>
      <c r="K39" s="55"/>
    </row>
    <row r="40" spans="1:23" ht="21.75" customHeight="1">
      <c r="E40" s="104"/>
      <c r="F40" s="116" t="s">
        <v>38</v>
      </c>
      <c r="G40" s="116"/>
      <c r="I40" s="116" t="s">
        <v>37</v>
      </c>
      <c r="J40" s="116"/>
    </row>
    <row r="41" spans="1:23" ht="18.75" customHeight="1">
      <c r="E41" s="105"/>
      <c r="F41" s="57" t="s">
        <v>58</v>
      </c>
      <c r="G41" s="57" t="s">
        <v>36</v>
      </c>
      <c r="I41" s="57" t="s">
        <v>58</v>
      </c>
      <c r="J41" s="57" t="s">
        <v>36</v>
      </c>
    </row>
    <row r="42" spans="1:23" ht="21">
      <c r="E42" s="106"/>
      <c r="F42" s="85" t="s">
        <v>60</v>
      </c>
      <c r="G42" s="58">
        <v>100</v>
      </c>
      <c r="I42" s="85" t="s">
        <v>60</v>
      </c>
      <c r="J42" s="59">
        <v>180</v>
      </c>
    </row>
    <row r="43" spans="1:23" ht="21">
      <c r="E43" s="106"/>
      <c r="F43" s="85" t="s">
        <v>61</v>
      </c>
      <c r="G43" s="58">
        <v>150</v>
      </c>
      <c r="I43" s="85" t="s">
        <v>61</v>
      </c>
      <c r="J43" s="59">
        <v>200</v>
      </c>
    </row>
    <row r="44" spans="1:23" ht="21">
      <c r="E44" s="106"/>
      <c r="F44" s="85" t="s">
        <v>62</v>
      </c>
      <c r="G44" s="58">
        <v>180</v>
      </c>
      <c r="H44" s="38"/>
      <c r="I44" s="85" t="s">
        <v>62</v>
      </c>
      <c r="J44" s="59">
        <v>250</v>
      </c>
    </row>
    <row r="45" spans="1:23" ht="18.75" customHeight="1"/>
  </sheetData>
  <sheetProtection password="C087" sheet="1" objects="1" scenarios="1" selectLockedCells="1"/>
  <sortState ref="B14:B19">
    <sortCondition ref="B14:B19"/>
  </sortState>
  <mergeCells count="17">
    <mergeCell ref="I40:J40"/>
    <mergeCell ref="A32:B32"/>
    <mergeCell ref="A37:B37"/>
    <mergeCell ref="C37:D37"/>
    <mergeCell ref="E32:G32"/>
    <mergeCell ref="E35:G35"/>
    <mergeCell ref="H32:J32"/>
    <mergeCell ref="H35:J35"/>
    <mergeCell ref="H37:J37"/>
    <mergeCell ref="F40:G40"/>
    <mergeCell ref="B30:C30"/>
    <mergeCell ref="D30:I30"/>
    <mergeCell ref="B8:I8"/>
    <mergeCell ref="B2:C4"/>
    <mergeCell ref="B5:C5"/>
    <mergeCell ref="F4:K4"/>
    <mergeCell ref="F2:K2"/>
  </mergeCells>
  <dataValidations xWindow="948" yWindow="603" count="3">
    <dataValidation allowBlank="1" showInputMessage="1" showErrorMessage="1" prompt="data w formacie DD.MM.RRRR" sqref="B38"/>
    <dataValidation type="whole" allowBlank="1" showInputMessage="1" showErrorMessage="1" sqref="D12:D26">
      <formula1>0</formula1>
      <formula2>250</formula2>
    </dataValidation>
    <dataValidation type="list" allowBlank="1" showInputMessage="1" showErrorMessage="1" prompt="Wybrać liczbę dni" sqref="E12:E26">
      <formula1>$O$21:$O$25</formula1>
    </dataValidation>
  </dataValidations>
  <printOptions horizontalCentered="1"/>
  <pageMargins left="0.11811023622047245" right="0.11811023622047245" top="0.15748031496062992" bottom="0.74803149606299213" header="0.31496062992125984" footer="0.31496062992125984"/>
  <pageSetup paperSize="9" scale="3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ekwiwalent lista_MMM</vt:lpstr>
      <vt:lpstr>'ekwiwalent lista_MMM'!Obszar_wydruku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2025-10-09T11:58:55Z</dcterms:modified>
</cp:coreProperties>
</file>