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IMPREZY 26\pliki strona\"/>
    </mc:Choice>
  </mc:AlternateContent>
  <xr:revisionPtr revIDLastSave="0" documentId="13_ncr:1_{598577C0-C175-40E1-8FA9-5AE61D462F1D}" xr6:coauthVersionLast="47" xr6:coauthVersionMax="47" xr10:uidLastSave="{00000000-0000-0000-0000-000000000000}"/>
  <bookViews>
    <workbookView xWindow="-120" yWindow="-120" windowWidth="29040" windowHeight="15720" xr2:uid="{0AC99C4F-8523-47C1-902A-587E17668F68}"/>
  </bookViews>
  <sheets>
    <sheet name="UM_preliminarz_1" sheetId="1" r:id="rId1"/>
  </sheets>
  <definedNames>
    <definedName name="_xlnm.Print_Area" localSheetId="0">UM_preliminarz_1!$A$1:$G$33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V12" i="1" s="1"/>
  <c r="G19" i="1"/>
  <c r="G18" i="1"/>
  <c r="G15" i="1"/>
  <c r="G13" i="1"/>
  <c r="V13" i="1" s="1"/>
  <c r="G11" i="1"/>
  <c r="V11" i="1" s="1"/>
  <c r="V10" i="1"/>
  <c r="G10" i="1"/>
  <c r="G9" i="1"/>
  <c r="V9" i="1" s="1"/>
  <c r="V15" i="1" l="1"/>
  <c r="G22" i="1" s="1"/>
</calcChain>
</file>

<file path=xl/sharedStrings.xml><?xml version="1.0" encoding="utf-8"?>
<sst xmlns="http://schemas.openxmlformats.org/spreadsheetml/2006/main" count="52" uniqueCount="38">
  <si>
    <t>Unia Związków Sportowych                     Warszawy i Mazowsza</t>
  </si>
  <si>
    <t xml:space="preserve">PRELIMINARZ </t>
  </si>
  <si>
    <t>sędzia</t>
  </si>
  <si>
    <t>czas zawodów</t>
  </si>
  <si>
    <t>stawka</t>
  </si>
  <si>
    <t>Dyscyplina :</t>
  </si>
  <si>
    <t>-</t>
  </si>
  <si>
    <t>Nazwa zawodów :</t>
  </si>
  <si>
    <t>Miejsce :</t>
  </si>
  <si>
    <t>do</t>
  </si>
  <si>
    <t>Termin :</t>
  </si>
  <si>
    <t>ilość osób</t>
  </si>
  <si>
    <t>ilość dni</t>
  </si>
  <si>
    <t xml:space="preserve">stawka </t>
  </si>
  <si>
    <t>suma</t>
  </si>
  <si>
    <t>sedzia główny</t>
  </si>
  <si>
    <t>Wynajem sprzętu sportowego i obiektów</t>
  </si>
  <si>
    <t>X</t>
  </si>
  <si>
    <t>Opieka medyczna</t>
  </si>
  <si>
    <r>
      <t xml:space="preserve">Obsługa sędziowska / </t>
    </r>
    <r>
      <rPr>
        <b/>
        <sz val="11"/>
        <color theme="1"/>
        <rFont val="Arial Narrow"/>
        <family val="2"/>
        <charset val="238"/>
      </rPr>
      <t>sędzia główny</t>
    </r>
  </si>
  <si>
    <r>
      <t xml:space="preserve">Obsługa sędziowska / </t>
    </r>
    <r>
      <rPr>
        <b/>
        <sz val="11"/>
        <color theme="1"/>
        <rFont val="Arial Narrow"/>
        <family val="2"/>
        <charset val="238"/>
      </rPr>
      <t xml:space="preserve">sędzia </t>
    </r>
  </si>
  <si>
    <t>Obsługa biura zawodów</t>
  </si>
  <si>
    <t>Obsługa techniczna, porządkowa</t>
  </si>
  <si>
    <r>
      <t xml:space="preserve">Puchary, dyplomy, medale i                                </t>
    </r>
    <r>
      <rPr>
        <b/>
        <sz val="11"/>
        <color theme="1"/>
        <rFont val="Arial Narrow"/>
        <family val="2"/>
        <charset val="238"/>
      </rPr>
      <t>drobny sprzęt sportowy *</t>
    </r>
  </si>
  <si>
    <r>
      <t xml:space="preserve">Zakup sprzętu sportowego niezbędnego         do przeprowadzenia zawodów /                            </t>
    </r>
    <r>
      <rPr>
        <b/>
        <sz val="12"/>
        <color theme="1"/>
        <rFont val="Arial Narrow"/>
        <family val="2"/>
        <charset val="238"/>
      </rPr>
      <t>do zatwierdzenia przed imprezą</t>
    </r>
  </si>
  <si>
    <t>Transport sprzętu, zawodników</t>
  </si>
  <si>
    <t>Paliwo do zabezpieczenia zawodów</t>
  </si>
  <si>
    <t xml:space="preserve">Napoje </t>
  </si>
  <si>
    <r>
      <t xml:space="preserve">Materiały promocyjne /                                    </t>
    </r>
    <r>
      <rPr>
        <b/>
        <sz val="12"/>
        <color theme="1"/>
        <rFont val="Arial Narrow"/>
        <family val="2"/>
        <charset val="238"/>
      </rPr>
      <t>projekt do zatwierdzenia przed imprezą</t>
    </r>
  </si>
  <si>
    <t>Suma</t>
  </si>
  <si>
    <t xml:space="preserve">Opracował:                                 </t>
  </si>
  <si>
    <t>Zatwierdzono pod względem merytorycznym:</t>
  </si>
  <si>
    <t xml:space="preserve">Imię i Nazwisko / podpis </t>
  </si>
  <si>
    <t>Unia Związków Sportowych Warszawy i Mazowsza</t>
  </si>
  <si>
    <t>Złożono do ROZLICZENIA przez Unię Zwiazków Sportowych Warszawy i Mazowsza</t>
  </si>
  <si>
    <t xml:space="preserve">Warszawa, dnia </t>
  </si>
  <si>
    <t>*</t>
  </si>
  <si>
    <r>
      <t xml:space="preserve">ptk 6 / drobny sprzęt sportowy - </t>
    </r>
    <r>
      <rPr>
        <b/>
        <sz val="11"/>
        <color theme="1"/>
        <rFont val="Czcionka tekstu podstawowego"/>
        <charset val="238"/>
      </rPr>
      <t>zakup jednostkowy, stawka : 120 zł / Powyżej stawki - do zatwierdzenia przez UZSWiM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</si>
</sst>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zł&quot;;[Red]\-#,##0\ &quot;zł&quot;"/>
    <numFmt numFmtId="7" formatCode="#,##0.00\ &quot;zł&quot;;\-#,##0.00\ &quot;zł&quot;"/>
    <numFmt numFmtId="44" formatCode="_-* #,##0.00\ &quot;zł&quot;_-;\-* #,##0.00\ &quot;zł&quot;_-;_-* &quot;-&quot;??\ &quot;zł&quot;_-;_-@_-"/>
  </numFmts>
  <fonts count="20">
    <font>
      <sz val="11"/>
      <color theme="1"/>
      <name val="Czcionka tekstu podstawowego"/>
      <family val="2"/>
      <charset val="238"/>
    </font>
    <font>
      <b/>
      <i/>
      <sz val="16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20"/>
      <color theme="1"/>
      <name val="Czcionka tekstu podstawowego"/>
      <charset val="238"/>
    </font>
    <font>
      <b/>
      <sz val="18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name val="Arial CE"/>
      <family val="2"/>
      <charset val="238"/>
    </font>
    <font>
      <sz val="10"/>
      <color theme="1"/>
      <name val="Arial Unicode MS"/>
      <family val="2"/>
      <charset val="238"/>
    </font>
    <font>
      <b/>
      <i/>
      <sz val="14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i/>
      <sz val="8"/>
      <color theme="1"/>
      <name val="Czcionka tekstu podstawowego"/>
      <charset val="238"/>
    </font>
    <font>
      <b/>
      <sz val="16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2" xfId="0" applyFont="1" applyBorder="1" applyAlignment="1">
      <alignment vertical="center" wrapText="1"/>
    </xf>
    <xf numFmtId="0" fontId="5" fillId="0" borderId="8" xfId="0" applyFont="1" applyBorder="1"/>
    <xf numFmtId="0" fontId="6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8" fillId="0" borderId="4" xfId="0" applyFont="1" applyBorder="1" applyAlignment="1">
      <alignment vertical="center"/>
    </xf>
    <xf numFmtId="6" fontId="8" fillId="0" borderId="8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21" xfId="0" applyBorder="1"/>
    <xf numFmtId="0" fontId="9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10" xfId="0" applyFont="1" applyBorder="1"/>
    <xf numFmtId="3" fontId="0" fillId="0" borderId="15" xfId="0" applyNumberFormat="1" applyBorder="1" applyAlignment="1">
      <alignment horizontal="center" vertical="center"/>
    </xf>
    <xf numFmtId="44" fontId="0" fillId="2" borderId="26" xfId="0" applyNumberFormat="1" applyFill="1" applyBorder="1" applyAlignment="1" applyProtection="1">
      <alignment horizontal="center"/>
      <protection locked="0"/>
    </xf>
    <xf numFmtId="44" fontId="0" fillId="0" borderId="17" xfId="0" applyNumberFormat="1" applyBorder="1"/>
    <xf numFmtId="7" fontId="13" fillId="0" borderId="0" xfId="0" applyNumberFormat="1" applyFont="1"/>
    <xf numFmtId="0" fontId="11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1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vertical="center"/>
    </xf>
    <xf numFmtId="3" fontId="7" fillId="2" borderId="15" xfId="0" applyNumberFormat="1" applyFont="1" applyFill="1" applyBorder="1" applyAlignment="1" applyProtection="1">
      <alignment horizontal="center"/>
      <protection locked="0"/>
    </xf>
    <xf numFmtId="44" fontId="0" fillId="2" borderId="15" xfId="0" applyNumberFormat="1" applyFill="1" applyBorder="1" applyAlignment="1" applyProtection="1">
      <alignment horizontal="center"/>
      <protection locked="0"/>
    </xf>
    <xf numFmtId="6" fontId="8" fillId="0" borderId="4" xfId="0" applyNumberFormat="1" applyFont="1" applyBorder="1" applyAlignment="1">
      <alignment vertical="center"/>
    </xf>
    <xf numFmtId="0" fontId="11" fillId="0" borderId="31" xfId="0" applyFont="1" applyBorder="1" applyAlignment="1">
      <alignment horizontal="center" vertical="center"/>
    </xf>
    <xf numFmtId="0" fontId="12" fillId="0" borderId="30" xfId="0" applyFont="1" applyBorder="1"/>
    <xf numFmtId="3" fontId="7" fillId="2" borderId="30" xfId="0" applyNumberFormat="1" applyFont="1" applyFill="1" applyBorder="1" applyAlignment="1" applyProtection="1">
      <alignment horizontal="center"/>
      <protection locked="0"/>
    </xf>
    <xf numFmtId="44" fontId="0" fillId="2" borderId="30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11" fillId="3" borderId="22" xfId="0" applyFont="1" applyFill="1" applyBorder="1" applyAlignment="1">
      <alignment vertical="center"/>
    </xf>
    <xf numFmtId="0" fontId="11" fillId="3" borderId="32" xfId="0" applyFont="1" applyFill="1" applyBorder="1" applyAlignment="1">
      <alignment vertical="center"/>
    </xf>
    <xf numFmtId="0" fontId="11" fillId="3" borderId="23" xfId="0" applyFont="1" applyFill="1" applyBorder="1" applyAlignment="1">
      <alignment vertical="center"/>
    </xf>
    <xf numFmtId="0" fontId="12" fillId="0" borderId="26" xfId="0" applyFont="1" applyBorder="1"/>
    <xf numFmtId="3" fontId="7" fillId="2" borderId="26" xfId="0" applyNumberFormat="1" applyFont="1" applyFill="1" applyBorder="1" applyAlignment="1" applyProtection="1">
      <alignment horizontal="center"/>
      <protection locked="0"/>
    </xf>
    <xf numFmtId="0" fontId="12" fillId="0" borderId="15" xfId="0" applyFont="1" applyBorder="1" applyAlignment="1">
      <alignment wrapText="1"/>
    </xf>
    <xf numFmtId="44" fontId="0" fillId="0" borderId="15" xfId="0" applyNumberFormat="1" applyBorder="1" applyAlignment="1">
      <alignment horizontal="center" vertical="center"/>
    </xf>
    <xf numFmtId="44" fontId="0" fillId="2" borderId="33" xfId="0" applyNumberFormat="1" applyFill="1" applyBorder="1" applyAlignment="1" applyProtection="1">
      <alignment vertical="center"/>
      <protection locked="0"/>
    </xf>
    <xf numFmtId="0" fontId="14" fillId="0" borderId="0" xfId="0" applyFont="1"/>
    <xf numFmtId="44" fontId="0" fillId="0" borderId="33" xfId="0" applyNumberFormat="1" applyBorder="1"/>
    <xf numFmtId="0" fontId="14" fillId="0" borderId="0" xfId="0" applyFont="1" applyAlignment="1">
      <alignment vertical="center"/>
    </xf>
    <xf numFmtId="44" fontId="0" fillId="2" borderId="34" xfId="0" applyNumberFormat="1" applyFill="1" applyBorder="1" applyProtection="1">
      <protection locked="0"/>
    </xf>
    <xf numFmtId="0" fontId="11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wrapText="1"/>
    </xf>
    <xf numFmtId="44" fontId="0" fillId="0" borderId="36" xfId="0" applyNumberFormat="1" applyBorder="1" applyAlignment="1">
      <alignment horizontal="center" vertical="center"/>
    </xf>
    <xf numFmtId="44" fontId="0" fillId="2" borderId="38" xfId="0" applyNumberFormat="1" applyFill="1" applyBorder="1" applyAlignment="1" applyProtection="1">
      <alignment vertical="center"/>
      <protection locked="0"/>
    </xf>
    <xf numFmtId="0" fontId="0" fillId="0" borderId="5" xfId="0" applyBorder="1"/>
    <xf numFmtId="0" fontId="15" fillId="0" borderId="6" xfId="0" applyFont="1" applyBorder="1" applyAlignment="1">
      <alignment horizontal="right"/>
    </xf>
    <xf numFmtId="0" fontId="15" fillId="0" borderId="7" xfId="0" applyFont="1" applyBorder="1" applyAlignment="1">
      <alignment horizontal="right"/>
    </xf>
    <xf numFmtId="44" fontId="16" fillId="0" borderId="24" xfId="0" applyNumberFormat="1" applyFont="1" applyBorder="1"/>
    <xf numFmtId="0" fontId="12" fillId="0" borderId="0" xfId="0" applyFont="1"/>
    <xf numFmtId="3" fontId="7" fillId="2" borderId="0" xfId="0" applyNumberFormat="1" applyFont="1" applyFill="1" applyAlignment="1">
      <alignment horizontal="center"/>
    </xf>
    <xf numFmtId="3" fontId="0" fillId="2" borderId="0" xfId="0" applyNumberFormat="1" applyFill="1" applyAlignment="1">
      <alignment horizontal="center"/>
    </xf>
    <xf numFmtId="44" fontId="0" fillId="2" borderId="0" xfId="0" applyNumberFormat="1" applyFill="1" applyAlignment="1">
      <alignment horizontal="center"/>
    </xf>
    <xf numFmtId="44" fontId="0" fillId="0" borderId="0" xfId="0" applyNumberFormat="1"/>
    <xf numFmtId="0" fontId="0" fillId="0" borderId="0" xfId="0" applyAlignment="1">
      <alignment horizontal="righ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left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3" xfId="0" applyFont="1" applyFill="1" applyBorder="1" applyAlignment="1" applyProtection="1">
      <alignment horizontal="left"/>
      <protection locked="0"/>
    </xf>
    <xf numFmtId="3" fontId="0" fillId="2" borderId="16" xfId="0" applyNumberFormat="1" applyFill="1" applyBorder="1" applyAlignment="1" applyProtection="1">
      <alignment horizontal="center"/>
      <protection locked="0"/>
    </xf>
    <xf numFmtId="3" fontId="0" fillId="2" borderId="25" xfId="0" applyNumberForma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8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14" fontId="0" fillId="2" borderId="18" xfId="0" applyNumberFormat="1" applyFill="1" applyBorder="1" applyAlignment="1" applyProtection="1">
      <alignment horizontal="left"/>
      <protection locked="0"/>
    </xf>
    <xf numFmtId="14" fontId="0" fillId="2" borderId="19" xfId="0" applyNumberFormat="1" applyFill="1" applyBorder="1" applyAlignment="1" applyProtection="1">
      <alignment horizontal="left"/>
      <protection locked="0"/>
    </xf>
    <xf numFmtId="14" fontId="0" fillId="2" borderId="20" xfId="0" applyNumberFormat="1" applyFill="1" applyBorder="1" applyAlignment="1" applyProtection="1">
      <alignment horizontal="left"/>
      <protection locked="0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3" fontId="0" fillId="2" borderId="27" xfId="0" applyNumberFormat="1" applyFill="1" applyBorder="1" applyAlignment="1" applyProtection="1">
      <alignment horizontal="center"/>
      <protection locked="0"/>
    </xf>
    <xf numFmtId="3" fontId="0" fillId="2" borderId="28" xfId="0" applyNumberFormat="1" applyFill="1" applyBorder="1" applyAlignment="1" applyProtection="1">
      <alignment horizontal="center"/>
      <protection locked="0"/>
    </xf>
    <xf numFmtId="0" fontId="11" fillId="0" borderId="2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2" borderId="15" xfId="0" applyNumberFormat="1" applyFill="1" applyBorder="1" applyAlignment="1" applyProtection="1">
      <alignment horizontal="center"/>
      <protection locked="0"/>
    </xf>
    <xf numFmtId="3" fontId="0" fillId="0" borderId="16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0" fontId="7" fillId="0" borderId="0" xfId="0" applyFont="1" applyAlignment="1">
      <alignment horizontal="center"/>
    </xf>
    <xf numFmtId="14" fontId="0" fillId="2" borderId="4" xfId="0" applyNumberFormat="1" applyFill="1" applyBorder="1" applyAlignment="1">
      <alignment horizontal="center"/>
    </xf>
    <xf numFmtId="0" fontId="18" fillId="0" borderId="0" xfId="0" applyFont="1" applyAlignment="1">
      <alignment horizontal="right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top" wrapText="1"/>
    </xf>
    <xf numFmtId="0" fontId="17" fillId="0" borderId="39" xfId="0" applyFont="1" applyBorder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9" xfId="0" applyBorder="1" applyAlignment="1">
      <alignment horizontal="center"/>
    </xf>
    <xf numFmtId="0" fontId="18" fillId="0" borderId="5" xfId="0" applyFont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200024</xdr:colOff>
      <xdr:row>0</xdr:row>
      <xdr:rowOff>38101</xdr:rowOff>
    </xdr:from>
    <xdr:to>
      <xdr:col>6</xdr:col>
      <xdr:colOff>1218149</xdr:colOff>
      <xdr:row>0</xdr:row>
      <xdr:rowOff>975626</xdr:rowOff>
    </xdr:to>
    <xdr:pic>
      <xdr:nvPicPr>
        <xdr:cNvPr id="2" name="Obraz 1" descr="Unia logo.jpg">
          <a:extLst>
            <a:ext uri="{FF2B5EF4-FFF2-40B4-BE49-F238E27FC236}">
              <a16:creationId xmlns:a16="http://schemas.microsoft.com/office/drawing/2014/main" id="{124FC463-DFE3-4E90-BFB4-B99EB736C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86174" y="38101"/>
          <a:ext cx="2304000" cy="937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C4BB-F473-41F9-9C42-F236052C0B24}">
  <sheetPr>
    <tabColor rgb="FF00B050"/>
  </sheetPr>
  <dimension ref="A1:V43"/>
  <sheetViews>
    <sheetView tabSelected="1" view="pageBreakPreview" zoomScaleNormal="100" zoomScaleSheetLayoutView="100" workbookViewId="0">
      <selection activeCell="F2" sqref="F2:G3"/>
    </sheetView>
  </sheetViews>
  <sheetFormatPr defaultRowHeight="14.25"/>
  <cols>
    <col min="1" max="1" width="3.25" customWidth="1"/>
    <col min="2" max="2" width="31.25" customWidth="1"/>
    <col min="3" max="5" width="5.625" customWidth="1"/>
    <col min="6" max="6" width="11.25" customWidth="1"/>
    <col min="7" max="7" width="16.25" customWidth="1"/>
    <col min="13" max="18" width="9" hidden="1" customWidth="1"/>
    <col min="19" max="19" width="12.375" hidden="1" customWidth="1"/>
    <col min="20" max="22" width="9" hidden="1" customWidth="1"/>
  </cols>
  <sheetData>
    <row r="1" spans="1:22" ht="80.099999999999994" customHeight="1" thickBot="1">
      <c r="A1" s="69" t="s">
        <v>0</v>
      </c>
      <c r="B1" s="70"/>
      <c r="C1" s="70"/>
      <c r="D1" s="1"/>
      <c r="E1" s="71"/>
      <c r="F1" s="71"/>
      <c r="G1" s="72"/>
    </row>
    <row r="2" spans="1:22" ht="20.100000000000001" customHeight="1">
      <c r="A2" s="73" t="s">
        <v>1</v>
      </c>
      <c r="B2" s="74"/>
      <c r="C2" s="74"/>
      <c r="D2" s="74"/>
      <c r="E2" s="75"/>
      <c r="F2" s="79"/>
      <c r="G2" s="80"/>
      <c r="M2">
        <v>1</v>
      </c>
      <c r="S2" s="63" t="s">
        <v>2</v>
      </c>
      <c r="T2" s="63"/>
    </row>
    <row r="3" spans="1:22" ht="20.100000000000001" customHeight="1" thickBot="1">
      <c r="A3" s="76"/>
      <c r="B3" s="77"/>
      <c r="C3" s="77"/>
      <c r="D3" s="77"/>
      <c r="E3" s="78"/>
      <c r="F3" s="81"/>
      <c r="G3" s="82"/>
      <c r="M3">
        <v>2</v>
      </c>
      <c r="S3" s="2" t="s">
        <v>3</v>
      </c>
      <c r="T3" s="2" t="s">
        <v>4</v>
      </c>
    </row>
    <row r="4" spans="1:22" ht="20.100000000000001" customHeight="1">
      <c r="A4" s="3" t="s">
        <v>5</v>
      </c>
      <c r="B4" s="4"/>
      <c r="C4" s="64"/>
      <c r="D4" s="65"/>
      <c r="E4" s="65"/>
      <c r="F4" s="65"/>
      <c r="G4" s="66"/>
      <c r="M4">
        <v>3</v>
      </c>
      <c r="O4">
        <v>2026</v>
      </c>
      <c r="S4" s="5"/>
      <c r="T4" s="6" t="s">
        <v>6</v>
      </c>
    </row>
    <row r="5" spans="1:22" ht="20.100000000000001" customHeight="1">
      <c r="A5" s="7" t="s">
        <v>7</v>
      </c>
      <c r="B5" s="8"/>
      <c r="C5" s="83"/>
      <c r="D5" s="84"/>
      <c r="E5" s="84"/>
      <c r="F5" s="84"/>
      <c r="G5" s="85"/>
      <c r="M5">
        <v>4</v>
      </c>
      <c r="O5">
        <v>2027</v>
      </c>
      <c r="S5" s="9"/>
      <c r="T5" s="6"/>
    </row>
    <row r="6" spans="1:22" ht="19.5" customHeight="1">
      <c r="A6" s="7" t="s">
        <v>8</v>
      </c>
      <c r="B6" s="8"/>
      <c r="C6" s="83"/>
      <c r="D6" s="84"/>
      <c r="E6" s="84"/>
      <c r="F6" s="84"/>
      <c r="G6" s="85"/>
      <c r="M6">
        <v>5</v>
      </c>
      <c r="O6">
        <v>2028</v>
      </c>
      <c r="S6" s="9" t="s">
        <v>9</v>
      </c>
      <c r="T6" s="6">
        <v>300</v>
      </c>
    </row>
    <row r="7" spans="1:22" ht="20.100000000000001" customHeight="1" thickBot="1">
      <c r="A7" s="7" t="s">
        <v>10</v>
      </c>
      <c r="B7" s="8"/>
      <c r="C7" s="86"/>
      <c r="D7" s="87"/>
      <c r="E7" s="87"/>
      <c r="F7" s="87"/>
      <c r="G7" s="88"/>
      <c r="M7">
        <v>6</v>
      </c>
      <c r="O7">
        <v>2029</v>
      </c>
    </row>
    <row r="8" spans="1:22" ht="33.6" customHeight="1" thickBot="1">
      <c r="A8" s="10"/>
      <c r="C8" s="11" t="s">
        <v>11</v>
      </c>
      <c r="D8" s="89" t="s">
        <v>12</v>
      </c>
      <c r="E8" s="90"/>
      <c r="F8" s="12" t="s">
        <v>13</v>
      </c>
      <c r="G8" s="13" t="s">
        <v>14</v>
      </c>
      <c r="M8">
        <v>7</v>
      </c>
      <c r="O8">
        <v>2030</v>
      </c>
      <c r="S8" s="63" t="s">
        <v>15</v>
      </c>
      <c r="T8" s="63"/>
    </row>
    <row r="9" spans="1:22" ht="19.5" customHeight="1">
      <c r="A9" s="14">
        <v>1</v>
      </c>
      <c r="B9" s="15" t="s">
        <v>16</v>
      </c>
      <c r="C9" s="16" t="s">
        <v>17</v>
      </c>
      <c r="D9" s="67"/>
      <c r="E9" s="68"/>
      <c r="F9" s="17">
        <v>0</v>
      </c>
      <c r="G9" s="18">
        <f>(F9*D9)</f>
        <v>0</v>
      </c>
      <c r="H9" s="19"/>
      <c r="M9">
        <v>8</v>
      </c>
      <c r="S9" s="2" t="s">
        <v>3</v>
      </c>
      <c r="T9" s="2" t="s">
        <v>4</v>
      </c>
      <c r="V9">
        <f>IF(B9="Wynajem sprzętu sportowego i obiektów",G9)</f>
        <v>0</v>
      </c>
    </row>
    <row r="10" spans="1:22" ht="19.5" customHeight="1">
      <c r="A10" s="20">
        <v>2</v>
      </c>
      <c r="B10" s="21" t="s">
        <v>18</v>
      </c>
      <c r="C10" s="16" t="s">
        <v>17</v>
      </c>
      <c r="D10" s="94"/>
      <c r="E10" s="95"/>
      <c r="F10" s="17">
        <v>0</v>
      </c>
      <c r="G10" s="18">
        <f>(F10*D10)</f>
        <v>0</v>
      </c>
      <c r="M10">
        <v>9</v>
      </c>
      <c r="T10" s="6" t="s">
        <v>6</v>
      </c>
      <c r="V10">
        <f>IF(B10="opieka medyczna",G10)</f>
        <v>0</v>
      </c>
    </row>
    <row r="11" spans="1:22" ht="19.5" customHeight="1">
      <c r="A11" s="96">
        <v>3</v>
      </c>
      <c r="B11" s="23" t="s">
        <v>19</v>
      </c>
      <c r="C11" s="24"/>
      <c r="D11" s="67"/>
      <c r="E11" s="68"/>
      <c r="F11" s="25">
        <v>0</v>
      </c>
      <c r="G11" s="18">
        <f>(F11*D11)*C11</f>
        <v>0</v>
      </c>
      <c r="M11">
        <v>10</v>
      </c>
      <c r="S11" s="9" t="s">
        <v>9</v>
      </c>
      <c r="T11" s="26">
        <v>350</v>
      </c>
      <c r="V11">
        <f>IF(B11="obsługa sędziowska / sędzia główny",G11)</f>
        <v>0</v>
      </c>
    </row>
    <row r="12" spans="1:22" ht="19.5" customHeight="1">
      <c r="A12" s="97"/>
      <c r="B12" s="23" t="s">
        <v>20</v>
      </c>
      <c r="C12" s="24"/>
      <c r="D12" s="67"/>
      <c r="E12" s="68"/>
      <c r="F12" s="25">
        <v>0</v>
      </c>
      <c r="G12" s="18">
        <f>(F12*D12)*C12</f>
        <v>0</v>
      </c>
      <c r="M12">
        <v>11</v>
      </c>
      <c r="S12" s="9"/>
      <c r="T12" s="26"/>
      <c r="V12">
        <f>IF(B12="Obsługa sędziowska / sędzia ",G12)</f>
        <v>0</v>
      </c>
    </row>
    <row r="13" spans="1:22" ht="19.5" customHeight="1" thickBot="1">
      <c r="A13" s="22">
        <v>4</v>
      </c>
      <c r="B13" s="28" t="s">
        <v>21</v>
      </c>
      <c r="C13" s="29"/>
      <c r="D13" s="67"/>
      <c r="E13" s="68"/>
      <c r="F13" s="30">
        <v>0</v>
      </c>
      <c r="G13" s="18">
        <f>(F13*D13)*C13</f>
        <v>0</v>
      </c>
      <c r="M13">
        <v>12</v>
      </c>
      <c r="V13" s="31">
        <f>IF(B13="Obsługa biura zawodów",G13)</f>
        <v>0</v>
      </c>
    </row>
    <row r="14" spans="1:22" ht="5.25" customHeight="1" thickBot="1">
      <c r="A14" s="32"/>
      <c r="B14" s="33"/>
      <c r="C14" s="33"/>
      <c r="D14" s="33"/>
      <c r="E14" s="33"/>
      <c r="F14" s="33"/>
      <c r="G14" s="34"/>
    </row>
    <row r="15" spans="1:22" ht="19.5" customHeight="1">
      <c r="A15" s="27">
        <v>5</v>
      </c>
      <c r="B15" s="35" t="s">
        <v>22</v>
      </c>
      <c r="C15" s="36"/>
      <c r="D15" s="67"/>
      <c r="E15" s="68"/>
      <c r="F15" s="17">
        <v>0</v>
      </c>
      <c r="G15" s="18">
        <f>(F15*D15)*C15</f>
        <v>0</v>
      </c>
      <c r="V15">
        <f>SUM(V9:V14)</f>
        <v>0</v>
      </c>
    </row>
    <row r="16" spans="1:22" ht="33" customHeight="1">
      <c r="A16" s="20">
        <v>6</v>
      </c>
      <c r="B16" s="37" t="s">
        <v>23</v>
      </c>
      <c r="C16" s="98" t="s">
        <v>17</v>
      </c>
      <c r="D16" s="98"/>
      <c r="E16" s="98"/>
      <c r="F16" s="38" t="s">
        <v>17</v>
      </c>
      <c r="G16" s="39">
        <v>0</v>
      </c>
      <c r="M16">
        <v>13</v>
      </c>
      <c r="S16" s="40"/>
    </row>
    <row r="17" spans="1:22" ht="50.1" customHeight="1">
      <c r="A17" s="20">
        <v>7</v>
      </c>
      <c r="B17" s="37" t="s">
        <v>24</v>
      </c>
      <c r="C17" s="98" t="s">
        <v>17</v>
      </c>
      <c r="D17" s="98"/>
      <c r="E17" s="98"/>
      <c r="F17" s="38" t="s">
        <v>17</v>
      </c>
      <c r="G17" s="39">
        <v>0</v>
      </c>
      <c r="M17">
        <v>14</v>
      </c>
    </row>
    <row r="18" spans="1:22" ht="19.5" customHeight="1">
      <c r="A18" s="20">
        <v>8</v>
      </c>
      <c r="B18" s="21" t="s">
        <v>25</v>
      </c>
      <c r="C18" s="99"/>
      <c r="D18" s="99"/>
      <c r="E18" s="99"/>
      <c r="F18" s="25">
        <v>0</v>
      </c>
      <c r="G18" s="41">
        <f>C18*F18</f>
        <v>0</v>
      </c>
      <c r="M18">
        <v>15</v>
      </c>
    </row>
    <row r="19" spans="1:22" ht="19.5" customHeight="1">
      <c r="A19" s="20">
        <v>9</v>
      </c>
      <c r="B19" s="21" t="s">
        <v>26</v>
      </c>
      <c r="C19" s="99"/>
      <c r="D19" s="99"/>
      <c r="E19" s="99"/>
      <c r="F19" s="25">
        <v>0</v>
      </c>
      <c r="G19" s="41">
        <f>C19*F19</f>
        <v>0</v>
      </c>
      <c r="V19" s="42"/>
    </row>
    <row r="20" spans="1:22" ht="19.5" customHeight="1">
      <c r="A20" s="22">
        <v>10</v>
      </c>
      <c r="B20" s="21" t="s">
        <v>27</v>
      </c>
      <c r="C20" s="100" t="s">
        <v>17</v>
      </c>
      <c r="D20" s="101"/>
      <c r="E20" s="102"/>
      <c r="F20" s="38" t="s">
        <v>17</v>
      </c>
      <c r="G20" s="43">
        <v>0</v>
      </c>
      <c r="V20" s="42"/>
    </row>
    <row r="21" spans="1:22" ht="33" customHeight="1" thickBot="1">
      <c r="A21" s="44">
        <v>11</v>
      </c>
      <c r="B21" s="45" t="s">
        <v>28</v>
      </c>
      <c r="C21" s="91" t="s">
        <v>17</v>
      </c>
      <c r="D21" s="92"/>
      <c r="E21" s="93"/>
      <c r="F21" s="46" t="s">
        <v>17</v>
      </c>
      <c r="G21" s="47">
        <v>0</v>
      </c>
    </row>
    <row r="22" spans="1:22" ht="19.5" customHeight="1" thickBot="1">
      <c r="A22" s="48"/>
      <c r="B22" s="49"/>
      <c r="C22" s="49"/>
      <c r="D22" s="49"/>
      <c r="E22" s="49"/>
      <c r="F22" s="50" t="s">
        <v>29</v>
      </c>
      <c r="G22" s="51">
        <f>IF(V15&gt;2000,(SUM(G15:G21)+V15),0)</f>
        <v>0</v>
      </c>
      <c r="L22" s="52"/>
      <c r="M22" s="53"/>
      <c r="N22" s="54"/>
      <c r="O22" s="54"/>
      <c r="P22" s="55"/>
      <c r="Q22" s="56"/>
    </row>
    <row r="23" spans="1:22" ht="14.25" customHeight="1">
      <c r="A23" s="106" t="s">
        <v>30</v>
      </c>
      <c r="B23" s="107"/>
      <c r="E23" s="106" t="s">
        <v>31</v>
      </c>
      <c r="F23" s="108"/>
      <c r="G23" s="107"/>
    </row>
    <row r="24" spans="1:22">
      <c r="A24" s="112"/>
      <c r="B24" s="113"/>
      <c r="E24" s="109"/>
      <c r="F24" s="110"/>
      <c r="G24" s="111"/>
    </row>
    <row r="25" spans="1:22" ht="16.5">
      <c r="A25" s="112"/>
      <c r="B25" s="113"/>
      <c r="E25" s="114"/>
      <c r="F25" s="115"/>
      <c r="G25" s="116"/>
      <c r="L25" s="52"/>
      <c r="M25" s="53"/>
      <c r="N25" s="54"/>
      <c r="O25" s="54"/>
      <c r="P25" s="55"/>
      <c r="Q25" s="19"/>
    </row>
    <row r="26" spans="1:22">
      <c r="A26" s="112"/>
      <c r="B26" s="113"/>
      <c r="E26" s="114"/>
      <c r="F26" s="115"/>
      <c r="G26" s="116"/>
    </row>
    <row r="27" spans="1:22" ht="14.25" customHeight="1">
      <c r="A27" s="112"/>
      <c r="B27" s="113"/>
      <c r="E27" s="114"/>
      <c r="F27" s="115"/>
      <c r="G27" s="116"/>
    </row>
    <row r="28" spans="1:22">
      <c r="A28" s="112"/>
      <c r="B28" s="113"/>
      <c r="E28" s="114"/>
      <c r="F28" s="115"/>
      <c r="G28" s="116"/>
    </row>
    <row r="29" spans="1:22" ht="15" customHeight="1" thickBot="1">
      <c r="A29" s="117" t="s">
        <v>32</v>
      </c>
      <c r="B29" s="118"/>
      <c r="E29" s="119" t="s">
        <v>33</v>
      </c>
      <c r="F29" s="120"/>
      <c r="G29" s="121"/>
    </row>
    <row r="31" spans="1:22" ht="15" customHeight="1">
      <c r="A31" s="103" t="s">
        <v>34</v>
      </c>
      <c r="B31" s="103"/>
      <c r="C31" s="103"/>
      <c r="D31" s="103"/>
      <c r="E31" s="103"/>
      <c r="F31" s="103"/>
      <c r="G31" s="103"/>
    </row>
    <row r="32" spans="1:22" ht="15" customHeight="1">
      <c r="B32" s="57" t="s">
        <v>35</v>
      </c>
      <c r="C32" s="104"/>
      <c r="D32" s="104"/>
      <c r="E32" s="104"/>
    </row>
    <row r="33" spans="1:8" ht="60" customHeight="1">
      <c r="A33" s="58" t="s">
        <v>36</v>
      </c>
      <c r="B33" s="59" t="s">
        <v>37</v>
      </c>
      <c r="E33" s="105" t="s">
        <v>33</v>
      </c>
      <c r="F33" s="105"/>
      <c r="G33" s="105"/>
    </row>
    <row r="34" spans="1:8" ht="30" customHeight="1">
      <c r="B34" s="59"/>
    </row>
    <row r="35" spans="1:8" ht="15" customHeight="1">
      <c r="B35" s="57"/>
    </row>
    <row r="36" spans="1:8" ht="15" customHeight="1">
      <c r="F36" s="60"/>
    </row>
    <row r="37" spans="1:8" ht="15" customHeight="1">
      <c r="F37" s="57"/>
    </row>
    <row r="38" spans="1:8" ht="15" customHeight="1"/>
    <row r="39" spans="1:8" ht="15" customHeight="1">
      <c r="F39" s="61"/>
    </row>
    <row r="43" spans="1:8">
      <c r="H43" s="62"/>
    </row>
  </sheetData>
  <sheetProtection algorithmName="SHA-512" hashValue="3Z9KqoxMnwJz7EwC4VXHABuzWvEotpQraw72rCgQ7FSq3SnvQwlrGJPP31aACkJzenCHzVvmCgPbNZmuq0w+JQ==" saltValue="jn+dXoa9kBe84D2J2aGX+g==" spinCount="100000" sheet="1" selectLockedCells="1"/>
  <mergeCells count="33">
    <mergeCell ref="A31:G31"/>
    <mergeCell ref="C32:E32"/>
    <mergeCell ref="E33:G33"/>
    <mergeCell ref="A23:B23"/>
    <mergeCell ref="E23:G24"/>
    <mergeCell ref="A24:B28"/>
    <mergeCell ref="E25:G28"/>
    <mergeCell ref="A29:B29"/>
    <mergeCell ref="E29:G29"/>
    <mergeCell ref="C21:E21"/>
    <mergeCell ref="D10:E10"/>
    <mergeCell ref="A11:A12"/>
    <mergeCell ref="D11:E11"/>
    <mergeCell ref="D12:E12"/>
    <mergeCell ref="D13:E13"/>
    <mergeCell ref="D15:E15"/>
    <mergeCell ref="C16:E16"/>
    <mergeCell ref="C17:E17"/>
    <mergeCell ref="C18:E18"/>
    <mergeCell ref="C19:E19"/>
    <mergeCell ref="C20:E20"/>
    <mergeCell ref="S2:T2"/>
    <mergeCell ref="C4:G4"/>
    <mergeCell ref="D9:E9"/>
    <mergeCell ref="A1:C1"/>
    <mergeCell ref="E1:G1"/>
    <mergeCell ref="A2:E3"/>
    <mergeCell ref="F2:G3"/>
    <mergeCell ref="C5:G5"/>
    <mergeCell ref="C6:G6"/>
    <mergeCell ref="C7:G7"/>
    <mergeCell ref="D8:E8"/>
    <mergeCell ref="S8:T8"/>
  </mergeCells>
  <dataValidations count="14">
    <dataValidation type="list" allowBlank="1" showInputMessage="1" showErrorMessage="1" sqref="C11:C13 C15" xr:uid="{CE2CE888-BFF4-4B91-B066-C9F1F74028C7}">
      <formula1>$M$2:$M$18</formula1>
    </dataValidation>
    <dataValidation type="whole" allowBlank="1" showInputMessage="1" showErrorMessage="1" promptTitle="STAWKI SĘDZIOWSKIE" prompt="SĘDZIA_x000a_do 300 zł / dzień" sqref="F12" xr:uid="{721477F8-1633-418C-909B-F321E19DB62D}">
      <formula1>0</formula1>
      <formula2>T6</formula2>
    </dataValidation>
    <dataValidation type="whole" allowBlank="1" showInputMessage="1" showErrorMessage="1" promptTitle="STAWKI SĘDZIOWSKIE" prompt="SĘDZIA GŁÓWNY_x000a_do 350 zł / dzień" sqref="F11" xr:uid="{149EAC8B-B6D6-4A26-9E29-1FB548C56988}">
      <formula1>0</formula1>
      <formula2>T11</formula2>
    </dataValidation>
    <dataValidation allowBlank="1" showInputMessage="1" showErrorMessage="1" prompt="data w formacie DD.MM.RRRR" sqref="C32:E32" xr:uid="{651E32FE-55AC-4849-A4C1-949B22E6F52A}"/>
    <dataValidation type="list" allowBlank="1" showInputMessage="1" showErrorMessage="1" prompt="wybór roku" sqref="F2:G3" xr:uid="{CD599118-669C-434F-A8B6-334A2EDA7204}">
      <formula1>$O$2:$O$8</formula1>
    </dataValidation>
    <dataValidation allowBlank="1" showInputMessage="1" showErrorMessage="1" prompt="Materiały promocyjne muszą być zatwierdzone (przesłana grafika) przed datą imprezy. Brak zatwierdzenia / zgody będzie skutkować brakiem rozliczenia tego kosztu rodzajowego" sqref="G21" xr:uid="{3ECD21B1-F484-4A02-9E20-F80268D2C3C0}"/>
    <dataValidation type="whole" allowBlank="1" showInputMessage="1" showErrorMessage="1" prompt="Podajemy tylko ilośc dni / stawka sędziowska jest dzienna" sqref="D11:D12" xr:uid="{C419BA41-C485-40FD-8C2E-12707A66FF98}">
      <formula1>0</formula1>
      <formula2>3</formula2>
    </dataValidation>
    <dataValidation allowBlank="1" showInputMessage="1" showErrorMessage="1" prompt="Data w formacie _x000a_DD.MM.RRRR" sqref="C7:G7" xr:uid="{989A9B81-ECEE-4E37-896B-47E91245F577}"/>
    <dataValidation allowBlank="1" showInputMessage="1" showErrorMessage="1" promptTitle="DROBNY SPRZĘT SPORTOWY / STAWKA" prompt="Stawka za zakup jednostkowy drobnego sprzętu sportowego jako nagrody to : 120 zł_x000a__x000a_Powyżej 120 zł potrzebna zgoda _x000a_UNII ZWIĄZKÓW SPORTOWYCH      WARSZAWY I MAZOWSZA _x000a__x000a_Brak zatwierdzenia / zgody będzie skutkować brakiem rozliczenia tego kosztu rodzajowego" sqref="G16" xr:uid="{E7168B13-98CF-4047-A0DB-7BB4338C02DA}"/>
    <dataValidation allowBlank="1" showInputMessage="1" showErrorMessage="1" prompt="WYMAGANE ZATWIERDZENIE _x000a__x000a_UNII ZWIĄZKÓW SPORTOWYCH      WARSZAWY I MAZOWSZA _x000a__x000a_Brak zatwierdzenia / zgody będzie skutkować brakiem rozliczenia tego kosztu rodzajowego" sqref="G17" xr:uid="{4C9AA48A-92AA-4A4A-9E3D-5904367FE135}"/>
    <dataValidation allowBlank="1" showInputMessage="1" showErrorMessage="1" prompt="Nazwa imprezy ZGODNA ze zgłoszeniem do kalendarza imprez UM" sqref="C5:G5" xr:uid="{6C310898-18F2-4F23-94E0-E0D7397C5804}"/>
    <dataValidation allowBlank="1" showInputMessage="1" showErrorMessage="1" promptTitle="STAWKA GODZINOWA" prompt="Stawka do 45 zł (brutto) za godzinę " sqref="F15" xr:uid="{C669A406-18E8-401B-A229-887E3E5E2A5C}"/>
    <dataValidation type="whole" allowBlank="1" showInputMessage="1" showErrorMessage="1" prompt="Podajemy tylko ilośc dni " sqref="D9:E9" xr:uid="{B0E164B9-789D-4A70-99E7-A7DF30571E26}">
      <formula1>0</formula1>
      <formula2>3</formula2>
    </dataValidation>
    <dataValidation type="whole" allowBlank="1" showInputMessage="1" showErrorMessage="1" sqref="D13:E13 D15:E15" xr:uid="{51BC7E32-1C7E-4ACC-96B2-658F19B6FF8C}">
      <formula1>0</formula1>
      <formula2>3</formula2>
    </dataValidation>
  </dataValidations>
  <printOptions horizontalCentered="1" verticalCentered="1"/>
  <pageMargins left="0" right="0" top="0" bottom="0" header="0.31496062992125984" footer="0.31496062992125984"/>
  <pageSetup paperSize="9" scale="104" orientation="portrait" r:id="rId1"/>
  <rowBreaks count="1" manualBreakCount="1">
    <brk id="34" max="6" man="1"/>
  </rowBreaks>
  <colBreaks count="1" manualBreakCount="1">
    <brk id="8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UM_preliminarz_1</vt:lpstr>
      <vt:lpstr>UM_preliminarz_1!Obszar_wydruku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Siennicki</dc:creator>
  <cp:lastModifiedBy>Piotr Siennicki</cp:lastModifiedBy>
  <dcterms:created xsi:type="dcterms:W3CDTF">2026-01-12T12:35:41Z</dcterms:created>
  <dcterms:modified xsi:type="dcterms:W3CDTF">2026-04-15T11:43:53Z</dcterms:modified>
</cp:coreProperties>
</file>