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UP 26\uz\"/>
    </mc:Choice>
  </mc:AlternateContent>
  <xr:revisionPtr revIDLastSave="0" documentId="13_ncr:1_{5F217A6B-5B7F-44D9-B551-CCBFAD70BBAD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uz_uczeń-student_UP" sheetId="18" r:id="rId1"/>
    <sheet name="Arkusz1" sheetId="19" state="hidden" r:id="rId2"/>
  </sheets>
  <definedNames>
    <definedName name="NIE">#REF!,#REF!</definedName>
    <definedName name="_xlnm.Print_Area" localSheetId="0">'uz_uczeń-student_UP'!$A$1:$P$149</definedName>
    <definedName name="TAK">#REF!,#REF!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8" l="1"/>
  <c r="U6" i="18"/>
  <c r="I21" i="18"/>
  <c r="N26" i="18"/>
  <c r="J21" i="18"/>
  <c r="G21" i="18"/>
  <c r="H21" i="18" l="1"/>
  <c r="J19" i="18"/>
  <c r="G77" i="18"/>
  <c r="C77" i="18"/>
  <c r="C86" i="18"/>
  <c r="J145" i="18"/>
  <c r="H145" i="18"/>
  <c r="F145" i="18"/>
  <c r="O23" i="18" s="1"/>
  <c r="U18" i="18" s="1"/>
  <c r="E108" i="18"/>
  <c r="G86" i="18"/>
  <c r="J43" i="18"/>
  <c r="E43" i="18"/>
  <c r="P41" i="18"/>
  <c r="P2" i="18"/>
  <c r="V18" i="18" l="1"/>
  <c r="V23" i="18" s="1"/>
  <c r="E46" i="18"/>
  <c r="E47" i="18" l="1"/>
  <c r="E48" i="18" s="1"/>
  <c r="V22" i="18"/>
  <c r="W18" i="18"/>
  <c r="E49" i="18" l="1"/>
  <c r="E50" i="18" s="1"/>
  <c r="E51" i="18"/>
  <c r="W23" i="18"/>
  <c r="W22" i="18"/>
  <c r="X18" i="18"/>
  <c r="Y18" i="18" s="1"/>
  <c r="E52" i="18" l="1"/>
  <c r="E60" i="18" s="1"/>
  <c r="U57" i="18" s="1"/>
  <c r="V57" i="18" s="1"/>
  <c r="W57" i="18" s="1"/>
  <c r="W60" i="18" s="1"/>
  <c r="AA18" i="18"/>
  <c r="AA23" i="18" s="1"/>
  <c r="Z18" i="18"/>
  <c r="Y26" i="18" s="1"/>
  <c r="X23" i="18"/>
  <c r="W61" i="18" l="1"/>
  <c r="X57" i="18"/>
  <c r="Y57" i="18" s="1"/>
  <c r="V61" i="18"/>
  <c r="V60" i="18"/>
  <c r="AB18" i="18"/>
  <c r="AC18" i="18" s="1"/>
  <c r="AB26" i="18" s="1"/>
  <c r="Z22" i="18"/>
  <c r="X22" i="18"/>
  <c r="Y22" i="18"/>
  <c r="X61" i="18" l="1"/>
  <c r="AB22" i="18"/>
  <c r="AC22" i="18"/>
  <c r="AA22" i="18"/>
  <c r="AA57" i="18"/>
  <c r="Z57" i="18"/>
  <c r="Y60" i="18" s="1"/>
  <c r="U27" i="18" l="1"/>
  <c r="E24" i="18" s="1"/>
  <c r="Z60" i="18"/>
  <c r="Y64" i="18"/>
  <c r="X60" i="18"/>
  <c r="AB57" i="18"/>
  <c r="AA61" i="18"/>
  <c r="AC57" i="18" l="1"/>
  <c r="AB64" i="18" s="1"/>
  <c r="AC60" i="18" l="1"/>
  <c r="AA60" i="18"/>
  <c r="AB60" i="18"/>
  <c r="U65" i="18" l="1"/>
  <c r="H60" i="18" s="1"/>
</calcChain>
</file>

<file path=xl/sharedStrings.xml><?xml version="1.0" encoding="utf-8"?>
<sst xmlns="http://schemas.openxmlformats.org/spreadsheetml/2006/main" count="131" uniqueCount="111">
  <si>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</si>
  <si>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</si>
  <si>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</si>
  <si>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</si>
  <si>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</si>
  <si>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</si>
  <si>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</si>
  <si>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</si>
  <si>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</si>
  <si>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</si>
  <si>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</si>
  <si>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</si>
  <si>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</si>
  <si>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</si>
  <si>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</si>
  <si>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Imię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</si>
  <si>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</si>
  <si>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</si>
  <si>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</si>
  <si>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</si>
  <si>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</si>
  <si>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</si>
  <si>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</si>
  <si>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</si>
  <si>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</si>
  <si>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</si>
  <si>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</si>
  <si>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</si>
  <si>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</si>
  <si>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</si>
  <si>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</si>
  <si>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</si>
  <si>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</si>
  <si>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</si>
  <si>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</si>
  <si>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</si>
  <si>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</si>
  <si>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</si>
  <si>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</si>
  <si>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</si>
  <si>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</si>
  <si>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</si>
  <si>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</si>
  <si>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</si>
  <si>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</si>
  <si>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</si>
  <si>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</si>
  <si>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</si>
  <si>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</si>
  <si>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</si>
  <si>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</si>
  <si>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</si>
  <si>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</si>
  <si>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</si>
  <si>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</si>
  <si>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</si>
  <si>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</si>
  <si>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r>
      <t xml:space="preserve">Podatek = </t>
    </r>
    <r>
      <rPr>
        <b/>
        <sz val="10"/>
        <rFont val="Arial"/>
        <family val="2"/>
        <charset val="238"/>
      </rPr>
      <t>( dochód x 12 %)</t>
    </r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</si>
  <si>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</si>
  <si>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</si>
  <si>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</si>
  <si>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</si>
  <si>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</si>
  <si>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</si>
  <si>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Zleceniodawca powierza, a Zleceniobiorca zobowiązuje się do :  </t>
  </si>
  <si>
    <t xml:space="preserve">Dochód zaokrąglony do pełnego złotego </t>
  </si>
  <si>
    <t xml:space="preserve">Koszt uzyskania przychodu </t>
  </si>
  <si>
    <r>
      <t xml:space="preserve">Podatek odprowadzany do US </t>
    </r>
    <r>
      <rPr>
        <i/>
        <sz val="9"/>
        <rFont val="Arial"/>
        <family val="2"/>
        <charset val="238"/>
      </rPr>
      <t>zaokrąglony do pełnego złotego</t>
    </r>
  </si>
  <si>
    <t xml:space="preserve">Składka zdrowotna razem </t>
  </si>
  <si>
    <t>DO WYPŁATY</t>
  </si>
  <si>
    <t>podpis przyjmującego pracę /        Unia Zwiazków Sportowych Warszawy i Mazaowsza</t>
  </si>
  <si>
    <t>Czynności - opis</t>
  </si>
  <si>
    <t>Nazwisko rodowe</t>
  </si>
  <si>
    <t>Imię ojca</t>
  </si>
  <si>
    <t>Imię matki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</si>
  <si>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</si>
  <si>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</si>
  <si>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</si>
  <si>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</si>
  <si>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</si>
  <si>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</si>
  <si>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</si>
  <si>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</si>
  <si>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</si>
  <si>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</si>
  <si>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t xml:space="preserve"> </t>
  </si>
  <si>
    <t>WAŻNA LEGITYMACJA STUDENCKA</t>
  </si>
  <si>
    <t>TAK</t>
  </si>
  <si>
    <t>NIE</t>
  </si>
  <si>
    <t>Ja,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</si>
  <si>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</si>
  <si>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wyrażam zgodę na przetwarzanie danych przez :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</si>
  <si>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</si>
  <si>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</si>
  <si>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</si>
  <si>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</si>
  <si>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</si>
  <si>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</si>
  <si>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x</t>
  </si>
  <si>
    <t>ZGODA NA PRZETWARZANIE DANYCH OSOBOWYCH DO CELÓW REALIZACJI STOSUNKU PRACY                                                                                                                            ORAZ OŚWIADCZENIE O REJESTRZE PRZESTĘPSTW NA TLE SESKUALNYM</t>
  </si>
  <si>
    <t xml:space="preserve">Zleceniodawca powierza, a Zleceniobiorca zobowiązuje się do : prowadzenia zajęć sportowych z uczestnikami  zgodnie z treściami programowymi </t>
  </si>
  <si>
    <t xml:space="preserve">oraz sprawowania opieki nad uczestnikami w zakresie higieny, zdrowia  oraz innych czynności opiekuńczych, prowadzenie na bieżąco </t>
  </si>
  <si>
    <t xml:space="preserve">"Dziennika Zajęć" wg wzoru MSiT.- </t>
  </si>
  <si>
    <t xml:space="preserve">UP </t>
  </si>
  <si>
    <t>Mazowsze</t>
  </si>
  <si>
    <t>X</t>
  </si>
  <si>
    <t>brutto</t>
  </si>
  <si>
    <t>INSTRUKTOR</t>
  </si>
  <si>
    <t>WYCHOWAWCA</t>
  </si>
  <si>
    <t xml:space="preserve">MSiT w ramach projektu powszechnej nauki pływania Umiem Pływać UP </t>
  </si>
  <si>
    <t>Mazowsze , zapewnienia  bezpieczeństwa uczestnikom zajęć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</si>
</sst>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6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8"/>
      <name val="Arial CE"/>
      <family val="2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sz val="20"/>
      <name val="Arial CE"/>
      <charset val="238"/>
    </font>
    <font>
      <b/>
      <u/>
      <sz val="14"/>
      <name val="Arial CE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1"/>
      <name val="Arial CE"/>
      <charset val="238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0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416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14" fillId="0" borderId="21" xfId="0" applyNumberFormat="1" applyFont="1" applyBorder="1"/>
    <xf numFmtId="0" fontId="24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6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3" xfId="0" applyFont="1" applyBorder="1"/>
    <xf numFmtId="0" fontId="1" fillId="0" borderId="44" xfId="0" applyFont="1" applyBorder="1"/>
    <xf numFmtId="0" fontId="27" fillId="0" borderId="44" xfId="0" applyFont="1" applyBorder="1"/>
    <xf numFmtId="0" fontId="27" fillId="0" borderId="16" xfId="0" applyFont="1" applyBorder="1" applyAlignment="1">
      <alignment wrapText="1"/>
    </xf>
    <xf numFmtId="0" fontId="19" fillId="0" borderId="0" xfId="0" applyFont="1"/>
    <xf numFmtId="0" fontId="19" fillId="5" borderId="0" xfId="0" applyFont="1" applyFill="1"/>
    <xf numFmtId="0" fontId="27" fillId="0" borderId="44" xfId="0" applyFont="1" applyBorder="1" applyAlignment="1">
      <alignment vertical="top" wrapText="1"/>
    </xf>
    <xf numFmtId="0" fontId="27" fillId="0" borderId="16" xfId="0" applyFont="1" applyBorder="1" applyAlignment="1">
      <alignment vertical="top" wrapText="1"/>
    </xf>
    <xf numFmtId="0" fontId="27" fillId="0" borderId="44" xfId="0" applyFont="1" applyBorder="1" applyAlignment="1">
      <alignment wrapText="1"/>
    </xf>
    <xf numFmtId="0" fontId="0" fillId="0" borderId="49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7" fillId="0" borderId="0" xfId="0" applyFont="1"/>
    <xf numFmtId="0" fontId="1" fillId="0" borderId="51" xfId="0" applyFont="1" applyBorder="1" applyAlignment="1">
      <alignment horizontal="center"/>
    </xf>
    <xf numFmtId="0" fontId="16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" fillId="0" borderId="53" xfId="0" applyFont="1" applyBorder="1" applyAlignment="1">
      <alignment horizontal="center"/>
    </xf>
    <xf numFmtId="0" fontId="32" fillId="0" borderId="49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6" fillId="0" borderId="0" xfId="0" applyFont="1" applyAlignment="1">
      <alignment vertical="center"/>
    </xf>
    <xf numFmtId="0" fontId="1" fillId="5" borderId="0" xfId="0" applyFont="1" applyFill="1"/>
    <xf numFmtId="0" fontId="8" fillId="5" borderId="0" xfId="0" applyFont="1" applyFill="1"/>
    <xf numFmtId="0" fontId="9" fillId="5" borderId="0" xfId="0" applyFont="1" applyFill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14" fontId="17" fillId="7" borderId="55" xfId="0" applyNumberFormat="1" applyFont="1" applyFill="1" applyBorder="1" applyAlignment="1" applyProtection="1">
      <alignment horizontal="center"/>
      <protection locked="0"/>
    </xf>
    <xf numFmtId="0" fontId="5" fillId="0" borderId="0" xfId="0" applyFont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7" fillId="0" borderId="35" xfId="0" applyFont="1" applyBorder="1" applyAlignment="1">
      <alignment vertical="center"/>
    </xf>
    <xf numFmtId="0" fontId="37" fillId="0" borderId="32" xfId="0" applyFont="1" applyBorder="1" applyAlignment="1">
      <alignment vertical="center"/>
    </xf>
    <xf numFmtId="0" fontId="37" fillId="0" borderId="36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43" fillId="0" borderId="0" xfId="0" applyFont="1"/>
    <xf numFmtId="0" fontId="9" fillId="9" borderId="63" xfId="0" applyFont="1" applyFill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166" fontId="50" fillId="7" borderId="21" xfId="0" applyNumberFormat="1" applyFont="1" applyFill="1" applyBorder="1" applyAlignment="1" applyProtection="1">
      <alignment horizontal="center"/>
      <protection locked="0"/>
    </xf>
    <xf numFmtId="0" fontId="50" fillId="7" borderId="52" xfId="0" applyFont="1" applyFill="1" applyBorder="1" applyProtection="1">
      <protection locked="0"/>
    </xf>
    <xf numFmtId="0" fontId="25" fillId="0" borderId="0" xfId="0" applyFont="1" applyAlignment="1">
      <alignment horizontal="center"/>
    </xf>
    <xf numFmtId="0" fontId="1" fillId="0" borderId="49" xfId="0" applyFont="1" applyBorder="1"/>
    <xf numFmtId="165" fontId="1" fillId="0" borderId="0" xfId="0" applyNumberFormat="1" applyFont="1"/>
    <xf numFmtId="0" fontId="14" fillId="11" borderId="52" xfId="0" applyFont="1" applyFill="1" applyBorder="1" applyAlignment="1" applyProtection="1">
      <alignment horizontal="center"/>
      <protection locked="0"/>
    </xf>
    <xf numFmtId="167" fontId="16" fillId="0" borderId="7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0" fillId="0" borderId="44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/>
    </xf>
    <xf numFmtId="0" fontId="14" fillId="0" borderId="35" xfId="0" applyFont="1" applyBorder="1"/>
    <xf numFmtId="0" fontId="27" fillId="0" borderId="44" xfId="0" applyFont="1" applyBorder="1" applyAlignment="1">
      <alignment vertical="center" wrapText="1"/>
    </xf>
    <xf numFmtId="0" fontId="0" fillId="0" borderId="16" xfId="0" applyBorder="1" applyAlignment="1">
      <alignment wrapText="1"/>
    </xf>
    <xf numFmtId="0" fontId="0" fillId="0" borderId="0" xfId="0" applyAlignment="1">
      <alignment wrapText="1"/>
    </xf>
    <xf numFmtId="0" fontId="37" fillId="0" borderId="16" xfId="0" applyFont="1" applyBorder="1"/>
    <xf numFmtId="0" fontId="25" fillId="0" borderId="16" xfId="0" applyFont="1" applyBorder="1"/>
    <xf numFmtId="0" fontId="16" fillId="0" borderId="0" xfId="0" applyFont="1"/>
    <xf numFmtId="49" fontId="27" fillId="0" borderId="44" xfId="0" applyNumberFormat="1" applyFont="1" applyBorder="1" applyAlignment="1">
      <alignment vertical="top" wrapText="1"/>
    </xf>
    <xf numFmtId="0" fontId="45" fillId="0" borderId="0" xfId="0" applyFont="1"/>
    <xf numFmtId="0" fontId="43" fillId="0" borderId="0" xfId="0" applyFont="1" applyAlignment="1">
      <alignment horizontal="center"/>
    </xf>
    <xf numFmtId="0" fontId="14" fillId="0" borderId="0" xfId="0" applyFont="1"/>
    <xf numFmtId="0" fontId="44" fillId="0" borderId="0" xfId="0" applyFont="1"/>
    <xf numFmtId="0" fontId="44" fillId="0" borderId="0" xfId="0" applyFont="1" applyAlignment="1">
      <alignment horizontal="center"/>
    </xf>
    <xf numFmtId="0" fontId="44" fillId="0" borderId="0" xfId="0" applyFont="1" applyAlignment="1">
      <alignment horizontal="right"/>
    </xf>
    <xf numFmtId="49" fontId="44" fillId="0" borderId="0" xfId="0" applyNumberFormat="1" applyFont="1"/>
    <xf numFmtId="0" fontId="6" fillId="0" borderId="0" xfId="0" applyFont="1"/>
    <xf numFmtId="0" fontId="43" fillId="0" borderId="0" xfId="0" applyFont="1" applyAlignment="1">
      <alignment horizontal="right"/>
    </xf>
    <xf numFmtId="49" fontId="43" fillId="0" borderId="0" xfId="0" applyNumberFormat="1" applyFont="1"/>
    <xf numFmtId="0" fontId="39" fillId="0" borderId="0" xfId="0" applyFont="1"/>
    <xf numFmtId="0" fontId="46" fillId="0" borderId="0" xfId="0" applyFont="1"/>
    <xf numFmtId="49" fontId="43" fillId="0" borderId="0" xfId="0" applyNumberFormat="1" applyFont="1" applyAlignment="1">
      <alignment horizontal="center"/>
    </xf>
    <xf numFmtId="14" fontId="43" fillId="0" borderId="0" xfId="0" applyNumberFormat="1" applyFont="1"/>
    <xf numFmtId="0" fontId="42" fillId="0" borderId="0" xfId="0" applyFont="1" applyAlignment="1">
      <alignment vertical="center" wrapText="1"/>
    </xf>
    <xf numFmtId="0" fontId="4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0" borderId="0" xfId="0" applyFont="1"/>
    <xf numFmtId="0" fontId="11" fillId="0" borderId="0" xfId="0" applyFont="1"/>
    <xf numFmtId="2" fontId="1" fillId="0" borderId="0" xfId="0" applyNumberFormat="1" applyFont="1"/>
    <xf numFmtId="0" fontId="0" fillId="0" borderId="0" xfId="0" quotePrefix="1"/>
    <xf numFmtId="165" fontId="55" fillId="0" borderId="0" xfId="0" applyNumberFormat="1" applyFont="1"/>
    <xf numFmtId="44" fontId="55" fillId="0" borderId="0" xfId="0" applyNumberFormat="1" applyFont="1"/>
    <xf numFmtId="7" fontId="35" fillId="0" borderId="0" xfId="0" applyNumberFormat="1" applyFont="1"/>
    <xf numFmtId="0" fontId="5" fillId="0" borderId="40" xfId="0" applyFont="1" applyBorder="1"/>
    <xf numFmtId="0" fontId="5" fillId="0" borderId="41" xfId="0" applyFont="1" applyBorder="1"/>
    <xf numFmtId="0" fontId="5" fillId="0" borderId="40" xfId="0" applyFont="1" applyBorder="1" applyAlignment="1">
      <alignment horizontal="center"/>
    </xf>
    <xf numFmtId="167" fontId="5" fillId="0" borderId="40" xfId="0" applyNumberFormat="1" applyFont="1" applyBorder="1" applyAlignment="1">
      <alignment horizontal="center"/>
    </xf>
    <xf numFmtId="0" fontId="16" fillId="0" borderId="18" xfId="0" applyFont="1" applyBorder="1"/>
    <xf numFmtId="0" fontId="21" fillId="0" borderId="18" xfId="0" applyFont="1" applyBorder="1"/>
    <xf numFmtId="0" fontId="16" fillId="0" borderId="35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44" fontId="16" fillId="0" borderId="18" xfId="0" applyNumberFormat="1" applyFont="1" applyBorder="1"/>
    <xf numFmtId="44" fontId="16" fillId="0" borderId="0" xfId="0" applyNumberFormat="1" applyFont="1"/>
    <xf numFmtId="0" fontId="1" fillId="15" borderId="0" xfId="0" applyFont="1" applyFill="1"/>
    <xf numFmtId="165" fontId="25" fillId="15" borderId="49" xfId="0" applyNumberFormat="1" applyFont="1" applyFill="1" applyBorder="1" applyAlignment="1">
      <alignment horizontal="center"/>
    </xf>
    <xf numFmtId="0" fontId="0" fillId="15" borderId="0" xfId="0" applyFill="1"/>
    <xf numFmtId="0" fontId="54" fillId="0" borderId="0" xfId="0" applyFont="1"/>
    <xf numFmtId="0" fontId="36" fillId="0" borderId="0" xfId="0" applyFont="1"/>
    <xf numFmtId="0" fontId="47" fillId="0" borderId="0" xfId="0" applyFont="1"/>
    <xf numFmtId="0" fontId="37" fillId="12" borderId="44" xfId="0" applyFont="1" applyFill="1" applyBorder="1" applyAlignment="1">
      <alignment horizontal="center"/>
    </xf>
    <xf numFmtId="0" fontId="37" fillId="12" borderId="0" xfId="0" applyFont="1" applyFill="1" applyAlignment="1">
      <alignment horizontal="center"/>
    </xf>
    <xf numFmtId="0" fontId="37" fillId="12" borderId="16" xfId="0" applyFont="1" applyFill="1" applyBorder="1" applyAlignment="1">
      <alignment horizontal="center"/>
    </xf>
    <xf numFmtId="0" fontId="16" fillId="0" borderId="30" xfId="0" applyFont="1" applyBorder="1" applyAlignment="1">
      <alignment horizontal="center"/>
    </xf>
    <xf numFmtId="167" fontId="60" fillId="0" borderId="73" xfId="0" applyNumberFormat="1" applyFont="1" applyBorder="1" applyAlignment="1">
      <alignment horizontal="center"/>
    </xf>
    <xf numFmtId="0" fontId="0" fillId="0" borderId="73" xfId="0" applyBorder="1"/>
    <xf numFmtId="0" fontId="1" fillId="0" borderId="73" xfId="0" applyFont="1" applyBorder="1"/>
    <xf numFmtId="0" fontId="0" fillId="0" borderId="71" xfId="0" applyBorder="1"/>
    <xf numFmtId="0" fontId="0" fillId="0" borderId="72" xfId="0" applyBorder="1"/>
    <xf numFmtId="165" fontId="55" fillId="9" borderId="42" xfId="0" applyNumberFormat="1" applyFont="1" applyFill="1" applyBorder="1" applyAlignment="1">
      <alignment horizontal="right"/>
    </xf>
    <xf numFmtId="44" fontId="55" fillId="9" borderId="69" xfId="0" applyNumberFormat="1" applyFont="1" applyFill="1" applyBorder="1" applyAlignment="1">
      <alignment horizontal="right"/>
    </xf>
    <xf numFmtId="0" fontId="54" fillId="9" borderId="65" xfId="0" applyFont="1" applyFill="1" applyBorder="1" applyAlignment="1">
      <alignment horizontal="left"/>
    </xf>
    <xf numFmtId="0" fontId="54" fillId="9" borderId="46" xfId="0" applyFont="1" applyFill="1" applyBorder="1" applyAlignment="1">
      <alignment horizontal="left"/>
    </xf>
    <xf numFmtId="0" fontId="54" fillId="9" borderId="47" xfId="0" applyFont="1" applyFill="1" applyBorder="1" applyAlignment="1">
      <alignment horizontal="left"/>
    </xf>
    <xf numFmtId="0" fontId="36" fillId="0" borderId="48" xfId="0" applyFont="1" applyBorder="1" applyAlignment="1">
      <alignment horizontal="left"/>
    </xf>
    <xf numFmtId="0" fontId="36" fillId="0" borderId="50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9" fillId="7" borderId="35" xfId="0" applyFont="1" applyFill="1" applyBorder="1" applyAlignment="1" applyProtection="1">
      <alignment horizontal="center"/>
      <protection locked="0"/>
    </xf>
    <xf numFmtId="0" fontId="49" fillId="7" borderId="32" xfId="0" applyFont="1" applyFill="1" applyBorder="1" applyAlignment="1" applyProtection="1">
      <alignment horizontal="center"/>
      <protection locked="0"/>
    </xf>
    <xf numFmtId="0" fontId="49" fillId="7" borderId="33" xfId="0" applyFont="1" applyFill="1" applyBorder="1" applyAlignment="1" applyProtection="1">
      <alignment horizontal="center"/>
      <protection locked="0"/>
    </xf>
    <xf numFmtId="0" fontId="15" fillId="2" borderId="34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5" fillId="2" borderId="29" xfId="0" applyFont="1" applyFill="1" applyBorder="1" applyAlignment="1">
      <alignment horizontal="center" vertical="center" textRotation="90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0" fillId="7" borderId="35" xfId="0" applyFont="1" applyFill="1" applyBorder="1" applyAlignment="1" applyProtection="1">
      <alignment horizontal="center"/>
      <protection locked="0"/>
    </xf>
    <xf numFmtId="0" fontId="50" fillId="7" borderId="32" xfId="0" applyFont="1" applyFill="1" applyBorder="1" applyAlignment="1" applyProtection="1">
      <alignment horizontal="center"/>
      <protection locked="0"/>
    </xf>
    <xf numFmtId="0" fontId="50" fillId="7" borderId="36" xfId="0" applyFont="1" applyFill="1" applyBorder="1" applyAlignment="1" applyProtection="1">
      <alignment horizontal="center"/>
      <protection locked="0"/>
    </xf>
    <xf numFmtId="0" fontId="50" fillId="7" borderId="33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6" fillId="7" borderId="26" xfId="0" applyFont="1" applyFill="1" applyBorder="1" applyAlignment="1" applyProtection="1">
      <alignment horizontal="center"/>
      <protection locked="0"/>
    </xf>
    <xf numFmtId="0" fontId="16" fillId="7" borderId="32" xfId="0" applyFont="1" applyFill="1" applyBorder="1" applyAlignment="1" applyProtection="1">
      <alignment horizontal="center"/>
      <protection locked="0"/>
    </xf>
    <xf numFmtId="0" fontId="16" fillId="7" borderId="36" xfId="0" applyFont="1" applyFill="1" applyBorder="1" applyAlignment="1" applyProtection="1">
      <alignment horizontal="center"/>
      <protection locked="0"/>
    </xf>
    <xf numFmtId="0" fontId="50" fillId="7" borderId="20" xfId="0" applyFont="1" applyFill="1" applyBorder="1" applyAlignment="1" applyProtection="1">
      <alignment horizontal="center"/>
      <protection locked="0"/>
    </xf>
    <xf numFmtId="0" fontId="50" fillId="7" borderId="21" xfId="0" applyFont="1" applyFill="1" applyBorder="1" applyAlignment="1" applyProtection="1">
      <alignment horizontal="center"/>
      <protection locked="0"/>
    </xf>
    <xf numFmtId="0" fontId="50" fillId="7" borderId="30" xfId="0" applyFont="1" applyFill="1" applyBorder="1" applyAlignment="1" applyProtection="1">
      <alignment horizontal="center"/>
      <protection locked="0"/>
    </xf>
    <xf numFmtId="164" fontId="53" fillId="7" borderId="35" xfId="0" applyNumberFormat="1" applyFont="1" applyFill="1" applyBorder="1" applyAlignment="1" applyProtection="1">
      <alignment horizontal="center"/>
      <protection locked="0"/>
    </xf>
    <xf numFmtId="164" fontId="53" fillId="7" borderId="32" xfId="0" applyNumberFormat="1" applyFont="1" applyFill="1" applyBorder="1" applyAlignment="1" applyProtection="1">
      <alignment horizontal="center"/>
      <protection locked="0"/>
    </xf>
    <xf numFmtId="164" fontId="53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52" fillId="7" borderId="35" xfId="1" applyNumberFormat="1" applyFont="1" applyFill="1" applyBorder="1" applyAlignment="1" applyProtection="1">
      <alignment horizontal="center"/>
      <protection locked="0"/>
    </xf>
    <xf numFmtId="0" fontId="53" fillId="7" borderId="32" xfId="0" applyFont="1" applyFill="1" applyBorder="1" applyAlignment="1" applyProtection="1">
      <alignment horizontal="center"/>
      <protection locked="0"/>
    </xf>
    <xf numFmtId="0" fontId="53" fillId="7" borderId="33" xfId="0" applyFont="1" applyFill="1" applyBorder="1" applyAlignment="1" applyProtection="1">
      <alignment horizontal="center"/>
      <protection locked="0"/>
    </xf>
    <xf numFmtId="0" fontId="50" fillId="7" borderId="22" xfId="0" applyFont="1" applyFill="1" applyBorder="1" applyAlignment="1" applyProtection="1">
      <alignment horizontal="center"/>
      <protection locked="0"/>
    </xf>
    <xf numFmtId="0" fontId="16" fillId="7" borderId="35" xfId="0" applyFont="1" applyFill="1" applyBorder="1" applyAlignment="1" applyProtection="1">
      <alignment horizontal="center"/>
      <protection locked="0"/>
    </xf>
    <xf numFmtId="0" fontId="16" fillId="7" borderId="33" xfId="0" applyFont="1" applyFill="1" applyBorder="1" applyAlignment="1" applyProtection="1">
      <alignment horizontal="center"/>
      <protection locked="0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0" fillId="7" borderId="5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6" fillId="4" borderId="21" xfId="0" applyFont="1" applyFill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7" fillId="0" borderId="16" xfId="0" applyFont="1" applyBorder="1" applyAlignment="1">
      <alignment horizontal="left" wrapText="1"/>
    </xf>
    <xf numFmtId="0" fontId="25" fillId="13" borderId="4" xfId="0" applyFont="1" applyFill="1" applyBorder="1" applyAlignment="1">
      <alignment horizontal="center"/>
    </xf>
    <xf numFmtId="0" fontId="25" fillId="13" borderId="3" xfId="0" applyFont="1" applyFill="1" applyBorder="1" applyAlignment="1">
      <alignment horizontal="center"/>
    </xf>
    <xf numFmtId="0" fontId="25" fillId="13" borderId="6" xfId="0" applyFont="1" applyFill="1" applyBorder="1" applyAlignment="1">
      <alignment horizontal="center"/>
    </xf>
    <xf numFmtId="0" fontId="25" fillId="13" borderId="44" xfId="0" applyFont="1" applyFill="1" applyBorder="1" applyAlignment="1">
      <alignment horizontal="center"/>
    </xf>
    <xf numFmtId="0" fontId="25" fillId="13" borderId="0" xfId="0" applyFont="1" applyFill="1" applyAlignment="1">
      <alignment horizontal="center"/>
    </xf>
    <xf numFmtId="0" fontId="25" fillId="13" borderId="16" xfId="0" applyFont="1" applyFill="1" applyBorder="1" applyAlignment="1">
      <alignment horizontal="center"/>
    </xf>
    <xf numFmtId="0" fontId="25" fillId="13" borderId="9" xfId="0" applyFont="1" applyFill="1" applyBorder="1" applyAlignment="1">
      <alignment horizontal="center"/>
    </xf>
    <xf numFmtId="0" fontId="25" fillId="13" borderId="10" xfId="0" applyFont="1" applyFill="1" applyBorder="1" applyAlignment="1">
      <alignment horizontal="center"/>
    </xf>
    <xf numFmtId="0" fontId="25" fillId="13" borderId="43" xfId="0" applyFont="1" applyFill="1" applyBorder="1" applyAlignment="1">
      <alignment horizontal="center"/>
    </xf>
    <xf numFmtId="0" fontId="1" fillId="7" borderId="48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8" xfId="0" applyFill="1" applyBorder="1" applyAlignment="1" applyProtection="1">
      <alignment horizontal="center"/>
      <protection locked="0"/>
    </xf>
    <xf numFmtId="0" fontId="0" fillId="7" borderId="50" xfId="0" applyFill="1" applyBorder="1" applyAlignment="1" applyProtection="1">
      <alignment horizontal="center"/>
      <protection locked="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wrapText="1"/>
    </xf>
    <xf numFmtId="0" fontId="32" fillId="0" borderId="47" xfId="0" applyFont="1" applyBorder="1" applyAlignment="1">
      <alignment horizontal="center" wrapText="1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56" fillId="0" borderId="44" xfId="0" applyFont="1" applyBorder="1" applyAlignment="1">
      <alignment horizontal="center" wrapText="1"/>
    </xf>
    <xf numFmtId="0" fontId="56" fillId="0" borderId="0" xfId="0" applyFont="1" applyAlignment="1">
      <alignment horizontal="center" wrapText="1"/>
    </xf>
    <xf numFmtId="0" fontId="56" fillId="0" borderId="16" xfId="0" applyFont="1" applyBorder="1" applyAlignment="1">
      <alignment horizontal="center" wrapText="1"/>
    </xf>
    <xf numFmtId="7" fontId="35" fillId="0" borderId="51" xfId="0" applyNumberFormat="1" applyFont="1" applyBorder="1" applyAlignment="1">
      <alignment horizontal="right"/>
    </xf>
    <xf numFmtId="7" fontId="35" fillId="0" borderId="52" xfId="0" applyNumberFormat="1" applyFont="1" applyBorder="1" applyAlignment="1">
      <alignment horizontal="right"/>
    </xf>
    <xf numFmtId="0" fontId="36" fillId="0" borderId="52" xfId="0" applyFont="1" applyBorder="1" applyAlignment="1">
      <alignment horizontal="left"/>
    </xf>
    <xf numFmtId="0" fontId="36" fillId="0" borderId="14" xfId="0" applyFont="1" applyBorder="1" applyAlignment="1">
      <alignment horizontal="left"/>
    </xf>
    <xf numFmtId="0" fontId="47" fillId="0" borderId="52" xfId="0" applyFont="1" applyBorder="1" applyAlignment="1">
      <alignment horizontal="left"/>
    </xf>
    <xf numFmtId="0" fontId="47" fillId="0" borderId="14" xfId="0" applyFont="1" applyBorder="1" applyAlignment="1">
      <alignment horizontal="left"/>
    </xf>
    <xf numFmtId="0" fontId="25" fillId="12" borderId="9" xfId="0" applyFont="1" applyFill="1" applyBorder="1" applyAlignment="1">
      <alignment horizontal="center"/>
    </xf>
    <xf numFmtId="0" fontId="25" fillId="12" borderId="10" xfId="0" applyFont="1" applyFill="1" applyBorder="1" applyAlignment="1">
      <alignment horizontal="center"/>
    </xf>
    <xf numFmtId="0" fontId="25" fillId="12" borderId="43" xfId="0" applyFont="1" applyFill="1" applyBorder="1" applyAlignment="1">
      <alignment horizontal="center"/>
    </xf>
    <xf numFmtId="0" fontId="37" fillId="12" borderId="4" xfId="0" applyFont="1" applyFill="1" applyBorder="1" applyAlignment="1">
      <alignment horizontal="center"/>
    </xf>
    <xf numFmtId="0" fontId="37" fillId="12" borderId="3" xfId="0" applyFont="1" applyFill="1" applyBorder="1" applyAlignment="1">
      <alignment horizontal="center"/>
    </xf>
    <xf numFmtId="0" fontId="37" fillId="12" borderId="6" xfId="0" applyFont="1" applyFill="1" applyBorder="1" applyAlignment="1">
      <alignment horizontal="center"/>
    </xf>
    <xf numFmtId="7" fontId="35" fillId="0" borderId="34" xfId="0" applyNumberFormat="1" applyFont="1" applyBorder="1" applyAlignment="1">
      <alignment horizontal="right"/>
    </xf>
    <xf numFmtId="7" fontId="35" fillId="0" borderId="64" xfId="0" applyNumberFormat="1" applyFont="1" applyBorder="1" applyAlignment="1">
      <alignment horizontal="right"/>
    </xf>
    <xf numFmtId="0" fontId="36" fillId="0" borderId="64" xfId="0" applyFont="1" applyBorder="1" applyAlignment="1">
      <alignment horizontal="left"/>
    </xf>
    <xf numFmtId="0" fontId="36" fillId="0" borderId="55" xfId="0" applyFont="1" applyBorder="1" applyAlignment="1">
      <alignment horizontal="left"/>
    </xf>
    <xf numFmtId="165" fontId="55" fillId="9" borderId="62" xfId="0" applyNumberFormat="1" applyFont="1" applyFill="1" applyBorder="1" applyAlignment="1">
      <alignment horizontal="right"/>
    </xf>
    <xf numFmtId="44" fontId="55" fillId="9" borderId="63" xfId="0" applyNumberFormat="1" applyFont="1" applyFill="1" applyBorder="1" applyAlignment="1">
      <alignment horizontal="right"/>
    </xf>
    <xf numFmtId="14" fontId="51" fillId="0" borderId="21" xfId="0" applyNumberFormat="1" applyFont="1" applyBorder="1" applyAlignment="1">
      <alignment horizontal="center" wrapText="1"/>
    </xf>
    <xf numFmtId="0" fontId="51" fillId="0" borderId="21" xfId="0" applyFont="1" applyBorder="1" applyAlignment="1">
      <alignment horizontal="center" wrapText="1"/>
    </xf>
    <xf numFmtId="0" fontId="51" fillId="0" borderId="30" xfId="0" applyFont="1" applyBorder="1" applyAlignment="1">
      <alignment horizontal="center" wrapText="1"/>
    </xf>
    <xf numFmtId="0" fontId="27" fillId="0" borderId="13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left"/>
    </xf>
    <xf numFmtId="0" fontId="38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2" fillId="5" borderId="56" xfId="0" applyFont="1" applyFill="1" applyBorder="1" applyAlignment="1">
      <alignment horizontal="left"/>
    </xf>
    <xf numFmtId="0" fontId="32" fillId="5" borderId="57" xfId="0" applyFont="1" applyFill="1" applyBorder="1" applyAlignment="1">
      <alignment horizontal="left"/>
    </xf>
    <xf numFmtId="0" fontId="32" fillId="5" borderId="58" xfId="0" applyFont="1" applyFill="1" applyBorder="1" applyAlignment="1">
      <alignment horizontal="left"/>
    </xf>
    <xf numFmtId="0" fontId="14" fillId="5" borderId="59" xfId="0" applyFont="1" applyFill="1" applyBorder="1" applyAlignment="1">
      <alignment horizontal="center" vertical="center"/>
    </xf>
    <xf numFmtId="0" fontId="14" fillId="5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14" fillId="9" borderId="65" xfId="0" applyFont="1" applyFill="1" applyBorder="1" applyAlignment="1">
      <alignment horizontal="left"/>
    </xf>
    <xf numFmtId="0" fontId="14" fillId="9" borderId="46" xfId="0" applyFont="1" applyFill="1" applyBorder="1" applyAlignment="1">
      <alignment horizontal="left"/>
    </xf>
    <xf numFmtId="0" fontId="14" fillId="9" borderId="47" xfId="0" applyFont="1" applyFill="1" applyBorder="1" applyAlignment="1">
      <alignment horizontal="left"/>
    </xf>
    <xf numFmtId="0" fontId="27" fillId="0" borderId="0" xfId="0" applyFont="1" applyAlignment="1">
      <alignment horizontal="center" wrapText="1"/>
    </xf>
    <xf numFmtId="0" fontId="27" fillId="0" borderId="16" xfId="0" applyFont="1" applyBorder="1" applyAlignment="1">
      <alignment horizontal="center" wrapText="1"/>
    </xf>
    <xf numFmtId="0" fontId="33" fillId="0" borderId="9" xfId="0" applyFont="1" applyBorder="1" applyAlignment="1">
      <alignment horizontal="center" wrapText="1"/>
    </xf>
    <xf numFmtId="0" fontId="33" fillId="0" borderId="10" xfId="0" applyFont="1" applyBorder="1" applyAlignment="1">
      <alignment horizontal="center" wrapText="1"/>
    </xf>
    <xf numFmtId="0" fontId="33" fillId="0" borderId="43" xfId="0" applyFont="1" applyBorder="1" applyAlignment="1">
      <alignment horizontal="center" wrapText="1"/>
    </xf>
    <xf numFmtId="0" fontId="34" fillId="0" borderId="0" xfId="0" applyFont="1" applyAlignment="1">
      <alignment horizontal="center" vertical="center" wrapText="1"/>
    </xf>
    <xf numFmtId="0" fontId="1" fillId="7" borderId="54" xfId="0" applyFont="1" applyFill="1" applyBorder="1" applyAlignment="1" applyProtection="1">
      <alignment horizontal="center"/>
      <protection locked="0"/>
    </xf>
    <xf numFmtId="0" fontId="16" fillId="4" borderId="42" xfId="0" applyFont="1" applyFill="1" applyBorder="1" applyAlignment="1">
      <alignment horizontal="center" vertical="center"/>
    </xf>
    <xf numFmtId="0" fontId="16" fillId="4" borderId="47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right" vertical="center"/>
    </xf>
    <xf numFmtId="0" fontId="16" fillId="4" borderId="46" xfId="0" applyFont="1" applyFill="1" applyBorder="1" applyAlignment="1">
      <alignment horizontal="right" vertical="center"/>
    </xf>
    <xf numFmtId="0" fontId="16" fillId="4" borderId="46" xfId="0" applyFont="1" applyFill="1" applyBorder="1" applyAlignment="1">
      <alignment horizontal="left" vertical="center"/>
    </xf>
    <xf numFmtId="0" fontId="32" fillId="0" borderId="42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44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5" fillId="0" borderId="16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6" fillId="8" borderId="9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43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20" fillId="0" borderId="0" xfId="0" applyFont="1" applyAlignment="1">
      <alignment horizontal="left"/>
    </xf>
    <xf numFmtId="14" fontId="21" fillId="7" borderId="35" xfId="0" applyNumberFormat="1" applyFont="1" applyFill="1" applyBorder="1" applyAlignment="1" applyProtection="1">
      <alignment horizontal="center"/>
      <protection locked="0"/>
    </xf>
    <xf numFmtId="14" fontId="21" fillId="7" borderId="32" xfId="0" applyNumberFormat="1" applyFont="1" applyFill="1" applyBorder="1" applyAlignment="1" applyProtection="1">
      <alignment horizontal="center"/>
      <protection locked="0"/>
    </xf>
    <xf numFmtId="14" fontId="21" fillId="7" borderId="36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Alignment="1">
      <alignment horizontal="left"/>
    </xf>
    <xf numFmtId="165" fontId="14" fillId="14" borderId="42" xfId="0" applyNumberFormat="1" applyFont="1" applyFill="1" applyBorder="1" applyAlignment="1">
      <alignment horizontal="center"/>
    </xf>
    <xf numFmtId="0" fontId="0" fillId="14" borderId="47" xfId="0" applyFill="1" applyBorder="1"/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3" xfId="0" applyNumberFormat="1" applyFont="1" applyFill="1" applyBorder="1" applyAlignment="1" applyProtection="1">
      <alignment horizontal="center"/>
      <protection locked="0"/>
    </xf>
    <xf numFmtId="0" fontId="37" fillId="10" borderId="67" xfId="0" applyFont="1" applyFill="1" applyBorder="1" applyAlignment="1">
      <alignment horizontal="center"/>
    </xf>
    <xf numFmtId="0" fontId="37" fillId="10" borderId="57" xfId="0" applyFont="1" applyFill="1" applyBorder="1" applyAlignment="1">
      <alignment horizontal="center"/>
    </xf>
    <xf numFmtId="0" fontId="37" fillId="10" borderId="68" xfId="0" applyFont="1" applyFill="1" applyBorder="1" applyAlignment="1">
      <alignment horizontal="center"/>
    </xf>
    <xf numFmtId="0" fontId="5" fillId="0" borderId="66" xfId="0" applyFont="1" applyBorder="1" applyAlignment="1">
      <alignment horizontal="left"/>
    </xf>
    <xf numFmtId="0" fontId="23" fillId="5" borderId="21" xfId="0" applyFont="1" applyFill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3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7" fontId="35" fillId="0" borderId="29" xfId="0" applyNumberFormat="1" applyFont="1" applyBorder="1" applyAlignment="1">
      <alignment horizontal="right"/>
    </xf>
    <xf numFmtId="7" fontId="35" fillId="0" borderId="48" xfId="0" applyNumberFormat="1" applyFont="1" applyBorder="1" applyAlignment="1">
      <alignment horizontal="right"/>
    </xf>
    <xf numFmtId="0" fontId="16" fillId="4" borderId="26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left"/>
    </xf>
    <xf numFmtId="0" fontId="16" fillId="4" borderId="38" xfId="0" applyFont="1" applyFill="1" applyBorder="1" applyAlignment="1">
      <alignment horizontal="left"/>
    </xf>
    <xf numFmtId="0" fontId="28" fillId="0" borderId="35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0" fontId="19" fillId="0" borderId="71" xfId="0" applyFont="1" applyBorder="1" applyAlignment="1">
      <alignment horizontal="left"/>
    </xf>
    <xf numFmtId="0" fontId="19" fillId="0" borderId="72" xfId="0" applyFont="1" applyBorder="1" applyAlignment="1">
      <alignment horizontal="left"/>
    </xf>
    <xf numFmtId="0" fontId="21" fillId="0" borderId="39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2" fillId="0" borderId="40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21" xfId="0" applyFont="1" applyBorder="1" applyAlignment="1">
      <alignment horizontal="left" vertical="center" wrapText="1"/>
    </xf>
    <xf numFmtId="0" fontId="5" fillId="0" borderId="73" xfId="0" applyFont="1" applyBorder="1" applyAlignment="1">
      <alignment horizontal="left"/>
    </xf>
    <xf numFmtId="0" fontId="5" fillId="0" borderId="74" xfId="0" applyFont="1" applyBorder="1" applyAlignment="1">
      <alignment horizontal="left"/>
    </xf>
    <xf numFmtId="0" fontId="5" fillId="0" borderId="4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70" xfId="0" applyFont="1" applyBorder="1" applyAlignment="1">
      <alignment horizontal="center"/>
    </xf>
    <xf numFmtId="0" fontId="16" fillId="11" borderId="35" xfId="0" applyFont="1" applyFill="1" applyBorder="1" applyAlignment="1" applyProtection="1">
      <alignment horizontal="center" vertical="center"/>
      <protection locked="0"/>
    </xf>
    <xf numFmtId="0" fontId="16" fillId="11" borderId="32" xfId="0" applyFont="1" applyFill="1" applyBorder="1" applyAlignment="1" applyProtection="1">
      <alignment horizontal="center" vertical="center"/>
      <protection locked="0"/>
    </xf>
    <xf numFmtId="0" fontId="16" fillId="11" borderId="36" xfId="0" applyFont="1" applyFill="1" applyBorder="1" applyAlignment="1" applyProtection="1">
      <alignment horizontal="center" vertical="center"/>
      <protection locked="0"/>
    </xf>
    <xf numFmtId="0" fontId="32" fillId="10" borderId="35" xfId="0" applyFont="1" applyFill="1" applyBorder="1" applyAlignment="1">
      <alignment horizontal="left"/>
    </xf>
    <xf numFmtId="0" fontId="32" fillId="10" borderId="32" xfId="0" applyFont="1" applyFill="1" applyBorder="1" applyAlignment="1">
      <alignment horizontal="left"/>
    </xf>
    <xf numFmtId="0" fontId="32" fillId="10" borderId="36" xfId="0" applyFont="1" applyFill="1" applyBorder="1" applyAlignment="1">
      <alignment horizontal="left"/>
    </xf>
    <xf numFmtId="0" fontId="25" fillId="12" borderId="4" xfId="0" applyFont="1" applyFill="1" applyBorder="1" applyAlignment="1">
      <alignment horizontal="center"/>
    </xf>
    <xf numFmtId="0" fontId="25" fillId="12" borderId="3" xfId="0" applyFont="1" applyFill="1" applyBorder="1" applyAlignment="1">
      <alignment horizontal="center"/>
    </xf>
    <xf numFmtId="0" fontId="25" fillId="12" borderId="6" xfId="0" applyFont="1" applyFill="1" applyBorder="1" applyAlignment="1">
      <alignment horizontal="center"/>
    </xf>
    <xf numFmtId="0" fontId="25" fillId="12" borderId="44" xfId="0" applyFont="1" applyFill="1" applyBorder="1" applyAlignment="1">
      <alignment horizontal="center"/>
    </xf>
    <xf numFmtId="0" fontId="25" fillId="12" borderId="0" xfId="0" applyFont="1" applyFill="1" applyAlignment="1">
      <alignment horizontal="center"/>
    </xf>
    <xf numFmtId="0" fontId="25" fillId="12" borderId="16" xfId="0" applyFont="1" applyFill="1" applyBorder="1" applyAlignment="1">
      <alignment horizontal="center"/>
    </xf>
    <xf numFmtId="0" fontId="58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57" fillId="0" borderId="0" xfId="0" applyFont="1" applyAlignment="1">
      <alignment horizontal="left"/>
    </xf>
    <xf numFmtId="0" fontId="57" fillId="0" borderId="16" xfId="0" applyFont="1" applyBorder="1" applyAlignment="1">
      <alignment horizontal="left"/>
    </xf>
    <xf numFmtId="49" fontId="27" fillId="0" borderId="0" xfId="0" applyNumberFormat="1" applyFont="1" applyAlignment="1">
      <alignment horizontal="left"/>
    </xf>
    <xf numFmtId="49" fontId="27" fillId="0" borderId="16" xfId="0" applyNumberFormat="1" applyFont="1" applyBorder="1" applyAlignment="1">
      <alignment horizontal="left"/>
    </xf>
    <xf numFmtId="0" fontId="25" fillId="10" borderId="35" xfId="0" applyFont="1" applyFill="1" applyBorder="1" applyAlignment="1">
      <alignment horizontal="center" vertical="center"/>
    </xf>
    <xf numFmtId="0" fontId="25" fillId="10" borderId="36" xfId="0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EW309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 x14ac:dyDescent="0.2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1.855468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12.7109375" style="1" customWidth="1"/>
    <col min="15" max="15" width="11.42578125" style="1" customWidth="1"/>
    <col min="16" max="16" width="24.85546875" style="1" customWidth="1"/>
    <col min="17" max="20" width="9.28515625" style="1"/>
    <col min="21" max="29" width="9.28515625" style="1" hidden="1" customWidth="1"/>
    <col min="30" max="16384" width="9.28515625" style="1"/>
  </cols>
  <sheetData>
    <row r="1" spans="1:153" ht="15.75" customHeight="1" x14ac:dyDescent="0.2">
      <c r="A1" s="155" t="s">
        <v>0</v>
      </c>
      <c r="B1" s="158" t="s">
        <v>1</v>
      </c>
      <c r="C1" s="159"/>
      <c r="D1" s="159"/>
      <c r="E1" s="159"/>
      <c r="F1" s="164" t="s">
        <v>2</v>
      </c>
      <c r="G1" s="165"/>
      <c r="H1" s="165"/>
      <c r="I1" s="165"/>
      <c r="J1" s="165"/>
      <c r="K1" s="168"/>
      <c r="L1" s="170"/>
      <c r="M1" s="171"/>
      <c r="N1" s="171"/>
      <c r="O1" s="171"/>
      <c r="P1" s="172"/>
    </row>
    <row r="2" spans="1:153" ht="19.5" customHeight="1" thickBot="1" x14ac:dyDescent="0.25">
      <c r="A2" s="156"/>
      <c r="B2" s="160"/>
      <c r="C2" s="161"/>
      <c r="D2" s="161"/>
      <c r="E2" s="161"/>
      <c r="F2" s="166"/>
      <c r="G2" s="167"/>
      <c r="H2" s="167"/>
      <c r="I2" s="167"/>
      <c r="J2" s="167"/>
      <c r="K2" s="169"/>
      <c r="L2" s="173" t="s">
        <v>3</v>
      </c>
      <c r="M2" s="174"/>
      <c r="N2" s="174"/>
      <c r="O2" s="174"/>
      <c r="P2" s="2">
        <f>K22</f>
        <v>46266</v>
      </c>
      <c r="U2" t="s">
        <v>105</v>
      </c>
      <c r="V2"/>
      <c r="W2">
        <v>0</v>
      </c>
      <c r="X2"/>
      <c r="Y2"/>
      <c r="Z2"/>
      <c r="AA2"/>
      <c r="AB2"/>
      <c r="AC2"/>
    </row>
    <row r="3" spans="1:153" ht="15.75" customHeight="1" x14ac:dyDescent="0.2">
      <c r="A3" s="156"/>
      <c r="B3" s="162"/>
      <c r="C3" s="161"/>
      <c r="D3" s="161"/>
      <c r="E3" s="163"/>
      <c r="F3" s="43"/>
      <c r="G3" s="43"/>
      <c r="H3" s="43"/>
      <c r="I3" s="43"/>
      <c r="J3" s="43"/>
      <c r="K3" s="73"/>
      <c r="P3" s="17"/>
      <c r="U3" t="s">
        <v>107</v>
      </c>
      <c r="V3" s="107"/>
      <c r="W3" s="1">
        <v>120</v>
      </c>
      <c r="X3" s="107"/>
      <c r="Y3" s="107"/>
      <c r="Z3" s="107"/>
      <c r="AA3" s="107"/>
      <c r="AB3" s="107"/>
    </row>
    <row r="4" spans="1:153" ht="17.25" customHeight="1" x14ac:dyDescent="0.2">
      <c r="A4" s="156"/>
      <c r="B4" s="175" t="s">
        <v>83</v>
      </c>
      <c r="C4" s="176"/>
      <c r="D4" s="176"/>
      <c r="E4" s="177"/>
      <c r="F4" s="43" t="s">
        <v>4</v>
      </c>
      <c r="G4" s="43"/>
      <c r="H4" s="43"/>
      <c r="I4" s="43"/>
      <c r="J4" s="43"/>
      <c r="K4" s="44"/>
      <c r="L4" s="45"/>
      <c r="M4" s="45"/>
      <c r="N4" s="45"/>
      <c r="O4" s="45"/>
      <c r="P4" s="3"/>
      <c r="U4" s="26" t="s">
        <v>108</v>
      </c>
      <c r="W4" s="1">
        <v>45</v>
      </c>
    </row>
    <row r="5" spans="1:153" ht="6.75" customHeight="1" x14ac:dyDescent="0.3">
      <c r="A5" s="156"/>
      <c r="B5" s="178"/>
      <c r="C5" s="176"/>
      <c r="D5" s="176"/>
      <c r="E5" s="177"/>
      <c r="F5" s="182"/>
      <c r="G5" s="183"/>
      <c r="H5" s="183"/>
      <c r="I5" s="183"/>
      <c r="J5" s="183"/>
      <c r="K5" s="183"/>
      <c r="L5" s="183"/>
      <c r="M5" s="183"/>
      <c r="N5" s="183"/>
      <c r="O5" s="183"/>
      <c r="P5" s="184"/>
    </row>
    <row r="6" spans="1:153" ht="17.25" customHeight="1" x14ac:dyDescent="0.25">
      <c r="A6" s="156"/>
      <c r="B6" s="179"/>
      <c r="C6" s="180"/>
      <c r="D6" s="180"/>
      <c r="E6" s="181"/>
      <c r="F6" s="185" t="s">
        <v>84</v>
      </c>
      <c r="G6" s="186"/>
      <c r="H6" s="186"/>
      <c r="I6" s="186"/>
      <c r="J6" s="186"/>
      <c r="K6" s="186"/>
      <c r="L6" s="186"/>
      <c r="M6" s="186"/>
      <c r="N6" s="186"/>
      <c r="O6" s="186"/>
      <c r="P6" s="187"/>
      <c r="U6" s="122">
        <f>IF(J26="x",W2,IF(J26="INSTRUKTOR",W3,W4))</f>
        <v>0</v>
      </c>
    </row>
    <row r="7" spans="1:153" ht="17.25" customHeight="1" x14ac:dyDescent="0.25">
      <c r="A7" s="156"/>
      <c r="B7" s="144" t="s">
        <v>5</v>
      </c>
      <c r="C7" s="145"/>
      <c r="D7" s="145"/>
      <c r="E7" s="145"/>
      <c r="F7" s="4" t="s">
        <v>6</v>
      </c>
      <c r="G7" s="146" t="s">
        <v>7</v>
      </c>
      <c r="H7" s="146"/>
      <c r="I7" s="146"/>
      <c r="J7" s="5" t="s">
        <v>8</v>
      </c>
      <c r="K7" s="147" t="s">
        <v>9</v>
      </c>
      <c r="L7" s="147"/>
      <c r="M7" s="147"/>
      <c r="N7" s="147"/>
      <c r="O7" s="147"/>
      <c r="P7" s="148"/>
      <c r="S7" s="26"/>
    </row>
    <row r="8" spans="1:153" ht="15" customHeight="1" x14ac:dyDescent="0.25">
      <c r="A8" s="157"/>
      <c r="B8" s="6"/>
      <c r="C8" s="7"/>
      <c r="D8" s="7"/>
      <c r="E8" s="7"/>
      <c r="F8" s="8" t="s">
        <v>10</v>
      </c>
      <c r="G8" s="149" t="s">
        <v>11</v>
      </c>
      <c r="H8" s="149"/>
      <c r="I8" s="149"/>
      <c r="J8" s="9" t="s">
        <v>8</v>
      </c>
      <c r="K8" s="150" t="s">
        <v>12</v>
      </c>
      <c r="L8" s="150"/>
      <c r="M8" s="150"/>
      <c r="N8" s="150"/>
      <c r="O8" s="150"/>
      <c r="P8" s="151"/>
      <c r="S8"/>
    </row>
    <row r="9" spans="1:153" s="10" customFormat="1" ht="3.75" customHeight="1" x14ac:dyDescent="0.25">
      <c r="A9" s="152"/>
      <c r="B9" s="153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4"/>
      <c r="Q9" s="1"/>
      <c r="R9" s="1"/>
      <c r="S9" s="3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 x14ac:dyDescent="0.25">
      <c r="A10" s="194" t="s">
        <v>13</v>
      </c>
      <c r="B10" s="206" t="s">
        <v>14</v>
      </c>
      <c r="C10" s="207"/>
      <c r="D10" s="208"/>
      <c r="E10" s="209" t="s">
        <v>98</v>
      </c>
      <c r="F10" s="210"/>
      <c r="G10" s="210"/>
      <c r="H10" s="210"/>
      <c r="I10" s="211"/>
      <c r="J10" s="78" t="s">
        <v>15</v>
      </c>
      <c r="K10" s="224" t="s">
        <v>98</v>
      </c>
      <c r="L10" s="210"/>
      <c r="M10" s="210"/>
      <c r="N10" s="210"/>
      <c r="O10" s="210"/>
      <c r="P10" s="225"/>
    </row>
    <row r="11" spans="1:153" ht="20.100000000000001" customHeight="1" x14ac:dyDescent="0.2">
      <c r="A11" s="195"/>
      <c r="B11" s="199" t="s">
        <v>72</v>
      </c>
      <c r="C11" s="200"/>
      <c r="D11" s="200"/>
      <c r="E11" s="201"/>
      <c r="F11" s="202"/>
      <c r="G11" s="203"/>
      <c r="H11" s="203"/>
      <c r="I11" s="203"/>
      <c r="J11" s="203"/>
      <c r="K11" s="203"/>
      <c r="L11" s="203"/>
      <c r="M11" s="203"/>
      <c r="N11" s="203"/>
      <c r="O11" s="204"/>
      <c r="P11" s="131"/>
    </row>
    <row r="12" spans="1:153" ht="20.100000000000001" customHeight="1" x14ac:dyDescent="0.2">
      <c r="A12" s="195"/>
      <c r="B12" s="199" t="s">
        <v>73</v>
      </c>
      <c r="C12" s="200"/>
      <c r="D12" s="201"/>
      <c r="E12" s="212"/>
      <c r="F12" s="213"/>
      <c r="G12" s="213"/>
      <c r="H12" s="213"/>
      <c r="I12" s="223"/>
      <c r="J12" s="199" t="s">
        <v>74</v>
      </c>
      <c r="K12" s="201"/>
      <c r="L12" s="202"/>
      <c r="M12" s="203"/>
      <c r="N12" s="203"/>
      <c r="O12" s="203"/>
      <c r="P12" s="205"/>
    </row>
    <row r="13" spans="1:153" ht="19.5" customHeight="1" x14ac:dyDescent="0.2">
      <c r="A13" s="195"/>
      <c r="B13" s="199" t="s">
        <v>16</v>
      </c>
      <c r="C13" s="200"/>
      <c r="D13" s="201"/>
      <c r="E13" s="66"/>
      <c r="F13" s="197" t="s">
        <v>17</v>
      </c>
      <c r="G13" s="198"/>
      <c r="H13" s="198"/>
      <c r="I13" s="67"/>
      <c r="J13" s="11" t="s">
        <v>18</v>
      </c>
      <c r="K13" s="212"/>
      <c r="L13" s="213"/>
      <c r="M13" s="213"/>
      <c r="N13" s="213"/>
      <c r="O13" s="213"/>
      <c r="P13" s="214"/>
    </row>
    <row r="14" spans="1:153" ht="20.100000000000001" customHeight="1" x14ac:dyDescent="0.3">
      <c r="A14" s="195"/>
      <c r="B14" s="206" t="s">
        <v>19</v>
      </c>
      <c r="C14" s="207"/>
      <c r="D14" s="208"/>
      <c r="E14" s="215"/>
      <c r="F14" s="216"/>
      <c r="G14" s="216"/>
      <c r="H14" s="216"/>
      <c r="I14" s="217"/>
      <c r="J14" s="218" t="s">
        <v>20</v>
      </c>
      <c r="K14" s="219"/>
      <c r="L14" s="220" t="s">
        <v>63</v>
      </c>
      <c r="M14" s="221"/>
      <c r="N14" s="221"/>
      <c r="O14" s="221"/>
      <c r="P14" s="222"/>
    </row>
    <row r="15" spans="1:153" ht="20.100000000000001" customHeight="1" x14ac:dyDescent="0.2">
      <c r="A15" s="196"/>
      <c r="B15" s="188" t="s">
        <v>21</v>
      </c>
      <c r="C15" s="189"/>
      <c r="D15" s="189"/>
      <c r="E15" s="190"/>
      <c r="F15" s="191"/>
      <c r="G15" s="192"/>
      <c r="H15" s="192"/>
      <c r="I15" s="192"/>
      <c r="J15" s="192"/>
      <c r="K15" s="192"/>
      <c r="L15" s="192"/>
      <c r="M15" s="192"/>
      <c r="N15" s="192"/>
      <c r="O15" s="192"/>
      <c r="P15" s="193"/>
    </row>
    <row r="16" spans="1:153" s="10" customFormat="1" ht="3.75" customHeight="1" x14ac:dyDescent="0.2">
      <c r="A16" s="152"/>
      <c r="B16" s="153"/>
      <c r="C16" s="153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4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1" ht="18.75" customHeight="1" thickBot="1" x14ac:dyDescent="0.25">
      <c r="A17" s="347" t="s">
        <v>22</v>
      </c>
      <c r="B17" s="55">
        <v>1</v>
      </c>
      <c r="C17" s="145" t="s">
        <v>64</v>
      </c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364"/>
      <c r="R17" s="53"/>
      <c r="S17"/>
      <c r="T17"/>
      <c r="V17" t="s">
        <v>75</v>
      </c>
      <c r="W17" t="s">
        <v>76</v>
      </c>
      <c r="X17" t="s">
        <v>77</v>
      </c>
      <c r="Y17" t="s">
        <v>78</v>
      </c>
      <c r="Z17" t="s">
        <v>79</v>
      </c>
      <c r="AA17" t="s">
        <v>80</v>
      </c>
      <c r="AB17" t="s">
        <v>81</v>
      </c>
      <c r="AC17" t="s">
        <v>82</v>
      </c>
      <c r="AD17"/>
      <c r="AE17"/>
    </row>
    <row r="18" spans="1:31" ht="18.75" customHeight="1" thickBot="1" x14ac:dyDescent="0.25">
      <c r="A18" s="156"/>
      <c r="B18" s="46"/>
      <c r="C18" s="383" t="s">
        <v>100</v>
      </c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4"/>
      <c r="R18" s="26"/>
      <c r="S18" s="26"/>
      <c r="T18" s="26"/>
      <c r="U18" s="123">
        <f>O23</f>
        <v>0</v>
      </c>
      <c r="V18" s="107">
        <f>INT(U18/1000)</f>
        <v>0</v>
      </c>
      <c r="W18" s="107">
        <f>INT(U18/100)-V18*10</f>
        <v>0</v>
      </c>
      <c r="X18" s="107">
        <f>INT(U18/10)-W18*10-V18*100</f>
        <v>0</v>
      </c>
      <c r="Y18" s="107">
        <f>INT(U18)-X18*10-W18*100-V18*1000</f>
        <v>0</v>
      </c>
      <c r="Z18" s="107">
        <f>X18*10+Y18</f>
        <v>0</v>
      </c>
      <c r="AA18" s="107">
        <f>INT(U18*10)-Y18*10-X18*100-W18*1000-V18*10000</f>
        <v>0</v>
      </c>
      <c r="AB18" s="107">
        <f>INT(U18*100)-AA18*10-Y18*100-X18*1000-W18*10000-V18*100000</f>
        <v>0</v>
      </c>
      <c r="AC18" s="1">
        <f>AB18+AA18*10</f>
        <v>0</v>
      </c>
      <c r="AD18" s="26"/>
      <c r="AE18" s="26"/>
    </row>
    <row r="19" spans="1:31" ht="18.75" customHeight="1" x14ac:dyDescent="0.2">
      <c r="A19" s="156"/>
      <c r="B19" s="46"/>
      <c r="C19" s="390" t="s">
        <v>109</v>
      </c>
      <c r="D19" s="390"/>
      <c r="E19" s="390"/>
      <c r="F19" s="390"/>
      <c r="G19" s="390"/>
      <c r="H19" s="390"/>
      <c r="I19" s="390"/>
      <c r="J19" s="132">
        <f>H26</f>
        <v>46266</v>
      </c>
      <c r="K19" s="133" t="s">
        <v>110</v>
      </c>
      <c r="L19" s="134"/>
      <c r="M19" s="135"/>
      <c r="N19" s="135"/>
      <c r="O19" s="135"/>
      <c r="P19" s="136"/>
      <c r="R19" s="53"/>
      <c r="S19" s="53"/>
      <c r="T19" s="53"/>
      <c r="U19" s="68"/>
      <c r="AD19" s="53"/>
      <c r="AE19" s="53"/>
    </row>
    <row r="20" spans="1:31" ht="18.75" customHeight="1" x14ac:dyDescent="0.2">
      <c r="A20" s="156"/>
      <c r="B20" s="46"/>
      <c r="C20" s="390" t="s">
        <v>101</v>
      </c>
      <c r="D20" s="390"/>
      <c r="E20" s="390"/>
      <c r="F20" s="390"/>
      <c r="G20" s="390"/>
      <c r="H20" s="390"/>
      <c r="I20" s="390"/>
      <c r="J20" s="390"/>
      <c r="K20" s="390"/>
      <c r="L20" s="390"/>
      <c r="M20" s="390"/>
      <c r="N20" s="390"/>
      <c r="O20" s="390"/>
      <c r="P20" s="391"/>
      <c r="R20" s="53"/>
      <c r="S20" s="53"/>
      <c r="T20" s="53"/>
      <c r="U20" s="68"/>
      <c r="AD20" s="53"/>
      <c r="AE20" s="53"/>
    </row>
    <row r="21" spans="1:31" ht="18.75" customHeight="1" x14ac:dyDescent="0.2">
      <c r="A21" s="156"/>
      <c r="B21" s="46"/>
      <c r="C21" s="112" t="s">
        <v>102</v>
      </c>
      <c r="D21" s="112"/>
      <c r="E21" s="112"/>
      <c r="F21" s="112"/>
      <c r="G21" s="114" t="str">
        <f>G26</f>
        <v xml:space="preserve">UP </v>
      </c>
      <c r="H21" s="115">
        <f>H26</f>
        <v>46266</v>
      </c>
      <c r="I21" s="114" t="str">
        <f>I26</f>
        <v>Mazowsze</v>
      </c>
      <c r="J21" s="392" t="str">
        <f>J26</f>
        <v>X</v>
      </c>
      <c r="K21" s="392"/>
      <c r="L21" s="392"/>
      <c r="M21" s="114"/>
      <c r="N21" s="112"/>
      <c r="O21" s="112"/>
      <c r="P21" s="113"/>
    </row>
    <row r="22" spans="1:31" ht="18.75" customHeight="1" thickBot="1" x14ac:dyDescent="0.25">
      <c r="A22" s="156"/>
      <c r="B22" s="46">
        <v>2</v>
      </c>
      <c r="C22" s="348" t="s">
        <v>23</v>
      </c>
      <c r="D22" s="348"/>
      <c r="E22" s="348"/>
      <c r="F22" s="348"/>
      <c r="G22" s="348"/>
      <c r="H22" s="348"/>
      <c r="I22" s="348"/>
      <c r="J22" s="12" t="s">
        <v>24</v>
      </c>
      <c r="K22" s="349">
        <v>46266</v>
      </c>
      <c r="L22" s="350"/>
      <c r="M22" s="350"/>
      <c r="N22" s="351"/>
      <c r="O22" s="13" t="s">
        <v>25</v>
      </c>
      <c r="P22" s="52"/>
      <c r="V22" s="1" t="str">
        <f>IF(V18=0,"",IF(V18=1,"jeden",IF(V18=2,"dwa",IF(V18=3,"trzy",IF(V18=4,"cztery",IF(V18=5,"pięć",IF(V18=6,"sześć",IF(V18=7,"siedem",IF(V18=8,"osiem","dziewięć")))))))))</f>
        <v/>
      </c>
      <c r="W22" s="1" t="str">
        <f>IF(W18=0,"",IF(W18=1,"sto",IF(W18=2,"dwieście",IF(W18=3,"trzy",IF(W18=4,"cztery",IF(W18=5,"pięć",IF(W18=6,"sześć",IF(W18=7,"siedem",IF(W18=8,"osiem","dziewięć")))))))))</f>
        <v/>
      </c>
      <c r="X22" s="1" t="str">
        <f>IF(OR(X18=0,AND(Z18&gt;10,Z18&lt;20)),"",IF(X18=1,"dziesięć",IF(X18=2,"dwadzieścia",IF(X18=3,"trzy",IF(X18=4,"cztery",IF(X18=5,"pięć",IF(X18=6,"sześć",IF(X18=7,"siedem",IF(X18=8,"osiem","dziewięć")))))))))</f>
        <v/>
      </c>
      <c r="Y22" s="1" t="str">
        <f>IF(OR(Y18=0,AND(Z18&gt;10,Z18&lt;20)),"",IF(Y18=1,"jeden",IF(Y18=2,"dwa",IF(Y18=3,"trzy",IF(Y18=4,"cztery",IF(Y18=5,"pięć",IF(Y18=6,"sześć",IF(Y18=7,"siedem",IF(Y18=8,"osiem","dziewięć")))))))))</f>
        <v/>
      </c>
      <c r="Z22" s="1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2" s="1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2" s="1" t="str">
        <f>IF(OR(AB18=0,AND(AC18&gt;10,AC18&lt;20)),"",IF(AB18=1,"jeden",IF(AB18=2,"dwa",IF(AB18=3,"trzy",IF(AB18=4,"cztery",IF(AB18=5,"pięć",IF(AB18=6,"sześć",IF(AB18=7,"siedem",IF(AB18=8,"osiem","dziewięć")))))))))</f>
        <v/>
      </c>
      <c r="AC22" s="1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3" spans="1:31" ht="18.75" customHeight="1" thickBot="1" x14ac:dyDescent="0.3">
      <c r="A23" s="156"/>
      <c r="B23" s="46">
        <v>3</v>
      </c>
      <c r="C23" s="352" t="s">
        <v>26</v>
      </c>
      <c r="D23" s="352"/>
      <c r="E23" s="352"/>
      <c r="F23" s="352"/>
      <c r="G23" s="352"/>
      <c r="H23" s="352"/>
      <c r="I23" s="352"/>
      <c r="J23" s="352"/>
      <c r="K23" s="352"/>
      <c r="L23" s="352"/>
      <c r="M23" s="14"/>
      <c r="N23" s="14"/>
      <c r="O23" s="353">
        <f>N26*F145</f>
        <v>0</v>
      </c>
      <c r="P23" s="354"/>
      <c r="V23" s="1" t="str">
        <f>IF(V18=0,"",IF(V18=1,"tysiąc",IF(AND(V18&gt;1,V18&lt;5),"tysiące","tysięcy")))</f>
        <v/>
      </c>
      <c r="W23" s="1" t="str">
        <f>IF(W18&lt;3,"",IF(OR(W18=3,W18=4),"sta","set"))</f>
        <v/>
      </c>
      <c r="X23" s="1" t="str">
        <f>IF(X18&lt;3,"",IF(OR(X18=3,X18=4),"dzieści","dziesiąt"))</f>
        <v/>
      </c>
      <c r="AA23" s="1" t="str">
        <f>IF(AA18&lt;3,"",IF(OR(AA18=3,AA18=4),"dzieści","dziesiąt"))</f>
        <v/>
      </c>
    </row>
    <row r="24" spans="1:31" ht="18.75" customHeight="1" x14ac:dyDescent="0.2">
      <c r="A24" s="156"/>
      <c r="B24" s="46"/>
      <c r="C24" s="373" t="s">
        <v>27</v>
      </c>
      <c r="D24" s="373"/>
      <c r="E24" s="365" t="str">
        <f>U27</f>
        <v xml:space="preserve">        </v>
      </c>
      <c r="F24" s="366"/>
      <c r="G24" s="366"/>
      <c r="H24" s="366"/>
      <c r="I24" s="366"/>
      <c r="J24" s="366"/>
      <c r="K24" s="366"/>
      <c r="L24" s="366"/>
      <c r="M24" s="366"/>
      <c r="N24" s="366"/>
      <c r="O24" s="366"/>
      <c r="P24" s="367"/>
    </row>
    <row r="25" spans="1:31" ht="18.75" customHeight="1" x14ac:dyDescent="0.2">
      <c r="A25" s="156"/>
      <c r="B25" s="46">
        <v>4</v>
      </c>
      <c r="C25" s="368" t="s">
        <v>28</v>
      </c>
      <c r="D25" s="368"/>
      <c r="E25" s="368"/>
      <c r="F25" s="368"/>
      <c r="G25" s="368"/>
      <c r="H25" s="368"/>
      <c r="I25" s="368"/>
      <c r="J25" s="369" t="s">
        <v>8</v>
      </c>
      <c r="K25" s="369"/>
      <c r="L25" s="370" t="s">
        <v>29</v>
      </c>
      <c r="M25" s="370"/>
      <c r="N25" s="370"/>
      <c r="O25" s="370"/>
      <c r="P25" s="371"/>
    </row>
    <row r="26" spans="1:31" ht="18.75" customHeight="1" thickBot="1" x14ac:dyDescent="0.25">
      <c r="A26" s="156"/>
      <c r="B26" s="46">
        <v>5</v>
      </c>
      <c r="C26" s="372" t="s">
        <v>30</v>
      </c>
      <c r="D26" s="372"/>
      <c r="E26" s="372"/>
      <c r="F26" s="116"/>
      <c r="G26" s="116" t="s">
        <v>103</v>
      </c>
      <c r="H26" s="72">
        <f>K22</f>
        <v>46266</v>
      </c>
      <c r="I26" s="118" t="s">
        <v>104</v>
      </c>
      <c r="J26" s="395" t="s">
        <v>105</v>
      </c>
      <c r="K26" s="396"/>
      <c r="L26" s="397"/>
      <c r="M26" s="119" t="s">
        <v>98</v>
      </c>
      <c r="N26" s="121">
        <f>IF(J26="x",W2,IF(J26="INSTRUKTOR",W3,W4))</f>
        <v>0</v>
      </c>
      <c r="O26" s="120" t="s">
        <v>106</v>
      </c>
      <c r="P26" s="17"/>
      <c r="Q26" s="84"/>
      <c r="V26" s="108" t="s">
        <v>85</v>
      </c>
      <c r="Y26" s="70" t="str">
        <f>IF(INT(U18)&gt;0,IF(OR(AND(Z18&gt;10,Z18&lt;22),Z18=31,Z18=41,Z18=51,Z18=61,Z18=71,Z18=81,Z18=91),"złotych",IF(Y18=1,"złoty",IF(AND(Y18&gt;1,Y18&lt;5),"złote",IF(OR(Y18=0,Y18&gt;4),"złotych")))),"")</f>
        <v/>
      </c>
      <c r="Z26" s="70"/>
      <c r="AB26" s="70" t="str">
        <f>IF(U18-INT(U18)&gt;0,IF(OR(AND(AC18&gt;10,AC18&lt;22),AC18=31,AC18=41,AC18=51,AC18=61,AC18=71,AC18=81,AC18=91),"groszy",IF(AB18=1,"grosz",IF(AND(AB18&gt;1,AB18&lt;5),"grosze",IF(OR(AB18=0,AB18&gt;4),"groszy")))),"")</f>
        <v/>
      </c>
    </row>
    <row r="27" spans="1:31" ht="18.75" customHeight="1" thickBot="1" x14ac:dyDescent="0.3">
      <c r="A27" s="156"/>
      <c r="B27" s="56"/>
      <c r="C27" s="117"/>
      <c r="D27" s="117"/>
      <c r="E27" s="117"/>
      <c r="F27" s="117"/>
      <c r="G27" s="117"/>
      <c r="H27" s="117"/>
      <c r="I27" s="393" t="s">
        <v>86</v>
      </c>
      <c r="J27" s="393"/>
      <c r="K27" s="393"/>
      <c r="L27" s="393"/>
      <c r="M27" s="393"/>
      <c r="N27" s="394"/>
      <c r="O27" s="71" t="s">
        <v>88</v>
      </c>
      <c r="P27" s="15"/>
      <c r="U27" s="69" t="str">
        <f>V22&amp;" "&amp;V23&amp;" "&amp;W22&amp;W23&amp;" "&amp;X22&amp;X23&amp;" "&amp;Y22&amp;Z22&amp;" "&amp;Y26&amp;" "&amp;AA22&amp;AA23&amp;" "&amp;AB22&amp;AC22&amp; " "&amp;AB26</f>
        <v xml:space="preserve">        </v>
      </c>
    </row>
    <row r="28" spans="1:31" ht="18.75" customHeight="1" x14ac:dyDescent="0.2">
      <c r="A28" s="156"/>
      <c r="B28" s="56"/>
      <c r="C28" s="385"/>
      <c r="D28" s="385"/>
      <c r="E28" s="385"/>
      <c r="F28" s="385"/>
      <c r="G28" s="385"/>
      <c r="H28" s="386"/>
      <c r="I28" s="385"/>
      <c r="J28" s="385"/>
      <c r="K28" s="385"/>
      <c r="L28" s="385"/>
      <c r="M28" s="385"/>
      <c r="N28" s="385"/>
      <c r="O28" s="385"/>
      <c r="P28" s="17"/>
    </row>
    <row r="29" spans="1:31" ht="18.75" customHeight="1" x14ac:dyDescent="0.2">
      <c r="A29" s="156"/>
      <c r="B29" s="56"/>
      <c r="C29" s="385"/>
      <c r="D29" s="385"/>
      <c r="E29" s="385"/>
      <c r="F29" s="385"/>
      <c r="G29" s="385"/>
      <c r="H29" s="385"/>
      <c r="I29" s="385"/>
      <c r="J29" s="385"/>
      <c r="K29" s="385"/>
      <c r="L29" s="385"/>
      <c r="M29" s="385"/>
      <c r="N29" s="385"/>
      <c r="O29" s="385"/>
      <c r="P29" s="15"/>
    </row>
    <row r="30" spans="1:31" ht="26.25" customHeight="1" x14ac:dyDescent="0.2">
      <c r="A30" s="156"/>
      <c r="B30" s="46">
        <v>6</v>
      </c>
      <c r="C30" s="387" t="s">
        <v>31</v>
      </c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16"/>
    </row>
    <row r="31" spans="1:31" ht="18.75" customHeight="1" x14ac:dyDescent="0.2">
      <c r="A31" s="156"/>
      <c r="B31" s="46">
        <v>7</v>
      </c>
      <c r="C31" s="388" t="s">
        <v>32</v>
      </c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17"/>
    </row>
    <row r="32" spans="1:31" ht="18.75" customHeight="1" x14ac:dyDescent="0.2">
      <c r="A32" s="156"/>
      <c r="B32" s="46">
        <v>8</v>
      </c>
      <c r="C32" s="388" t="s">
        <v>33</v>
      </c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17"/>
      <c r="U32"/>
    </row>
    <row r="33" spans="1:153" ht="18.75" customHeight="1" x14ac:dyDescent="0.2">
      <c r="A33" s="156"/>
      <c r="B33" s="54">
        <v>9</v>
      </c>
      <c r="C33" s="389" t="s">
        <v>34</v>
      </c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18"/>
      <c r="U33" s="124" t="s">
        <v>87</v>
      </c>
    </row>
    <row r="34" spans="1:153" ht="15.75" customHeight="1" thickBot="1" x14ac:dyDescent="0.25">
      <c r="A34" s="156"/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P34" s="17"/>
      <c r="U34" s="124" t="s">
        <v>88</v>
      </c>
    </row>
    <row r="35" spans="1:153" ht="15.75" customHeight="1" x14ac:dyDescent="0.2">
      <c r="A35" s="156"/>
      <c r="B35" s="46"/>
      <c r="C35" s="47"/>
      <c r="D35" s="47"/>
      <c r="E35" s="328" t="s">
        <v>35</v>
      </c>
      <c r="F35" s="329"/>
      <c r="G35" s="329"/>
      <c r="H35" s="329"/>
      <c r="I35" s="330"/>
      <c r="J35" s="47"/>
      <c r="K35" s="235" t="s">
        <v>36</v>
      </c>
      <c r="L35" s="236"/>
      <c r="M35" s="236"/>
      <c r="N35" s="236"/>
      <c r="O35" s="237"/>
      <c r="P35" s="17"/>
    </row>
    <row r="36" spans="1:153" ht="15.75" customHeight="1" x14ac:dyDescent="0.2">
      <c r="A36" s="156"/>
      <c r="B36" s="46"/>
      <c r="C36" s="47"/>
      <c r="D36" s="47"/>
      <c r="E36" s="331"/>
      <c r="F36" s="332"/>
      <c r="G36" s="332"/>
      <c r="H36" s="332"/>
      <c r="I36" s="333"/>
      <c r="J36" s="47"/>
      <c r="K36" s="238"/>
      <c r="L36" s="239"/>
      <c r="M36" s="239"/>
      <c r="N36" s="239"/>
      <c r="O36" s="240"/>
      <c r="P36" s="17"/>
    </row>
    <row r="37" spans="1:153" ht="15.75" customHeight="1" x14ac:dyDescent="0.2">
      <c r="A37" s="156"/>
      <c r="B37" s="46"/>
      <c r="C37" s="47"/>
      <c r="D37" s="47"/>
      <c r="E37" s="331"/>
      <c r="F37" s="332"/>
      <c r="G37" s="332"/>
      <c r="H37" s="332"/>
      <c r="I37" s="333"/>
      <c r="J37" s="47"/>
      <c r="K37" s="238"/>
      <c r="L37" s="239"/>
      <c r="M37" s="239"/>
      <c r="N37" s="239"/>
      <c r="O37" s="240"/>
      <c r="P37" s="17"/>
    </row>
    <row r="38" spans="1:153" ht="15.75" customHeight="1" thickBot="1" x14ac:dyDescent="0.25">
      <c r="A38" s="156"/>
      <c r="B38" s="46"/>
      <c r="C38" s="47"/>
      <c r="D38" s="47"/>
      <c r="E38" s="334"/>
      <c r="F38" s="335"/>
      <c r="G38" s="335"/>
      <c r="H38" s="335"/>
      <c r="I38" s="336"/>
      <c r="J38" s="47"/>
      <c r="K38" s="241"/>
      <c r="L38" s="242"/>
      <c r="M38" s="242"/>
      <c r="N38" s="242"/>
      <c r="O38" s="243"/>
      <c r="P38" s="17"/>
    </row>
    <row r="39" spans="1:153" ht="15.75" customHeight="1" x14ac:dyDescent="0.2">
      <c r="A39" s="157"/>
      <c r="B39" s="46"/>
      <c r="C39" s="47"/>
      <c r="D39" s="47"/>
      <c r="E39" s="47"/>
      <c r="F39" s="47"/>
      <c r="G39" s="47"/>
      <c r="H39" s="47"/>
      <c r="I39" s="47"/>
      <c r="J39" s="47"/>
      <c r="K39" s="47"/>
      <c r="L39" s="47"/>
      <c r="P39" s="17"/>
    </row>
    <row r="40" spans="1:153" s="10" customFormat="1" ht="3.75" customHeight="1" x14ac:dyDescent="0.2">
      <c r="A40" s="337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9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ht="15" customHeight="1" thickBot="1" x14ac:dyDescent="0.25">
      <c r="A41" s="340"/>
      <c r="F41" s="342" t="s">
        <v>37</v>
      </c>
      <c r="G41" s="343"/>
      <c r="H41" s="343"/>
      <c r="I41" s="343"/>
      <c r="J41" s="344"/>
      <c r="K41" s="19"/>
      <c r="L41" s="345" t="s">
        <v>38</v>
      </c>
      <c r="M41" s="346"/>
      <c r="N41" s="346"/>
      <c r="O41" s="346"/>
      <c r="P41" s="20">
        <f>P22</f>
        <v>0</v>
      </c>
    </row>
    <row r="42" spans="1:153" ht="15" customHeight="1" x14ac:dyDescent="0.2">
      <c r="A42" s="341"/>
      <c r="P42" s="17"/>
      <c r="U42" s="70"/>
    </row>
    <row r="43" spans="1:153" ht="15" customHeight="1" x14ac:dyDescent="0.2">
      <c r="A43" s="341"/>
      <c r="D43" s="48" t="s">
        <v>39</v>
      </c>
      <c r="E43" s="376" t="str">
        <f>E10</f>
        <v>x</v>
      </c>
      <c r="F43" s="377"/>
      <c r="G43" s="377"/>
      <c r="H43" s="377"/>
      <c r="I43" s="377"/>
      <c r="J43" s="378" t="str">
        <f>K10</f>
        <v>x</v>
      </c>
      <c r="K43" s="378"/>
      <c r="L43" s="378"/>
      <c r="M43" s="378"/>
      <c r="N43" s="378"/>
      <c r="O43" s="379"/>
      <c r="P43" s="17"/>
    </row>
    <row r="44" spans="1:153" ht="15" customHeight="1" x14ac:dyDescent="0.25">
      <c r="A44" s="341"/>
      <c r="D44" s="48" t="s">
        <v>40</v>
      </c>
      <c r="E44" s="380" t="s">
        <v>41</v>
      </c>
      <c r="F44" s="381"/>
      <c r="G44" s="381"/>
      <c r="H44" s="381"/>
      <c r="I44" s="381"/>
      <c r="J44" s="381"/>
      <c r="K44" s="381"/>
      <c r="L44" s="381"/>
      <c r="M44" s="381"/>
      <c r="N44" s="381"/>
      <c r="O44" s="382"/>
      <c r="P44" s="17"/>
    </row>
    <row r="45" spans="1:153" ht="15" customHeight="1" thickBot="1" x14ac:dyDescent="0.3">
      <c r="A45" s="341"/>
      <c r="P45" s="17"/>
      <c r="U45" s="109"/>
      <c r="V45" s="110"/>
    </row>
    <row r="46" spans="1:153" ht="26.25" customHeight="1" thickBot="1" x14ac:dyDescent="0.3">
      <c r="A46" s="341"/>
      <c r="E46" s="137">
        <f>O23</f>
        <v>0</v>
      </c>
      <c r="F46" s="138"/>
      <c r="G46" s="62">
        <v>1</v>
      </c>
      <c r="H46" s="139" t="s">
        <v>42</v>
      </c>
      <c r="I46" s="140"/>
      <c r="J46" s="140"/>
      <c r="K46" s="140"/>
      <c r="L46" s="140"/>
      <c r="M46" s="141"/>
      <c r="P46" s="17"/>
      <c r="U46" s="111"/>
      <c r="V46" s="111"/>
      <c r="W46" s="46"/>
      <c r="X46" s="125"/>
      <c r="Y46" s="125"/>
      <c r="Z46" s="125"/>
      <c r="AA46" s="125"/>
      <c r="AB46" s="125"/>
      <c r="AC46" s="125"/>
    </row>
    <row r="47" spans="1:153" ht="22.5" customHeight="1" x14ac:dyDescent="0.2">
      <c r="A47" s="341"/>
      <c r="D47" s="53"/>
      <c r="E47" s="374">
        <f>IF(O27="TAK",0,E46*0.2)</f>
        <v>0</v>
      </c>
      <c r="F47" s="375"/>
      <c r="G47" s="63">
        <v>2</v>
      </c>
      <c r="H47" s="142" t="s">
        <v>66</v>
      </c>
      <c r="I47" s="142"/>
      <c r="J47" s="142"/>
      <c r="K47" s="142"/>
      <c r="L47" s="142"/>
      <c r="M47" s="143"/>
      <c r="P47" s="17"/>
      <c r="U47" s="111"/>
      <c r="V47" s="111"/>
      <c r="W47" s="46"/>
      <c r="X47" s="126"/>
      <c r="Y47" s="126"/>
      <c r="Z47" s="126"/>
      <c r="AA47" s="126"/>
      <c r="AB47" s="126"/>
      <c r="AC47" s="126"/>
    </row>
    <row r="48" spans="1:153" ht="22.5" customHeight="1" x14ac:dyDescent="0.2">
      <c r="A48" s="341"/>
      <c r="E48" s="267">
        <f>IF(O27="TAK",0,INT(E46-E47))</f>
        <v>0</v>
      </c>
      <c r="F48" s="268"/>
      <c r="G48" s="64">
        <v>3</v>
      </c>
      <c r="H48" s="269" t="s">
        <v>65</v>
      </c>
      <c r="I48" s="269"/>
      <c r="J48" s="269"/>
      <c r="K48" s="269"/>
      <c r="L48" s="269"/>
      <c r="M48" s="270"/>
      <c r="P48" s="17"/>
      <c r="U48" s="111"/>
      <c r="V48" s="111"/>
      <c r="W48" s="46"/>
      <c r="X48" s="126"/>
      <c r="Y48" s="126"/>
      <c r="Z48" s="126"/>
      <c r="AA48" s="126"/>
      <c r="AB48" s="126"/>
      <c r="AC48" s="126"/>
    </row>
    <row r="49" spans="1:29" ht="22.5" customHeight="1" x14ac:dyDescent="0.2">
      <c r="A49" s="341"/>
      <c r="E49" s="267">
        <f>IF(O27="TAK",0,E48*0.12)</f>
        <v>0</v>
      </c>
      <c r="F49" s="268"/>
      <c r="G49" s="64">
        <v>4</v>
      </c>
      <c r="H49" s="269" t="s">
        <v>57</v>
      </c>
      <c r="I49" s="269"/>
      <c r="J49" s="269"/>
      <c r="K49" s="269"/>
      <c r="L49" s="269"/>
      <c r="M49" s="270"/>
      <c r="P49" s="17"/>
      <c r="U49" s="111"/>
      <c r="V49" s="111"/>
      <c r="W49" s="46"/>
      <c r="X49" s="126"/>
      <c r="Y49" s="126"/>
      <c r="Z49" s="126"/>
      <c r="AA49" s="126"/>
      <c r="AB49" s="126"/>
      <c r="AC49" s="126"/>
    </row>
    <row r="50" spans="1:29" ht="22.5" customHeight="1" x14ac:dyDescent="0.2">
      <c r="A50" s="341"/>
      <c r="E50" s="267">
        <f>INT(E49)</f>
        <v>0</v>
      </c>
      <c r="F50" s="268"/>
      <c r="G50" s="64">
        <v>5</v>
      </c>
      <c r="H50" s="271" t="s">
        <v>67</v>
      </c>
      <c r="I50" s="271"/>
      <c r="J50" s="271"/>
      <c r="K50" s="271"/>
      <c r="L50" s="271"/>
      <c r="M50" s="272"/>
      <c r="P50" s="17"/>
      <c r="U50" s="111"/>
      <c r="V50" s="111"/>
      <c r="W50" s="46"/>
      <c r="X50" s="127"/>
      <c r="Y50" s="127"/>
      <c r="Z50" s="127"/>
      <c r="AA50" s="127"/>
      <c r="AB50" s="127"/>
      <c r="AC50" s="127"/>
    </row>
    <row r="51" spans="1:29" ht="22.5" customHeight="1" thickBot="1" x14ac:dyDescent="0.25">
      <c r="A51" s="341"/>
      <c r="E51" s="279">
        <f>IF(O27="TAK",0,E48*0.09)</f>
        <v>0</v>
      </c>
      <c r="F51" s="280"/>
      <c r="G51" s="65">
        <v>6</v>
      </c>
      <c r="H51" s="281" t="s">
        <v>68</v>
      </c>
      <c r="I51" s="281"/>
      <c r="J51" s="281"/>
      <c r="K51" s="281"/>
      <c r="L51" s="281"/>
      <c r="M51" s="282"/>
      <c r="P51" s="17"/>
      <c r="U51" s="111"/>
      <c r="V51" s="111"/>
      <c r="W51" s="46"/>
      <c r="X51" s="126"/>
      <c r="Y51" s="126"/>
      <c r="Z51" s="126"/>
      <c r="AA51" s="126"/>
      <c r="AB51" s="126"/>
      <c r="AC51" s="126"/>
    </row>
    <row r="52" spans="1:29" ht="26.25" customHeight="1" thickBot="1" x14ac:dyDescent="0.3">
      <c r="A52" s="341"/>
      <c r="E52" s="283">
        <f>E46-E50-E51</f>
        <v>0</v>
      </c>
      <c r="F52" s="284"/>
      <c r="G52" s="62">
        <v>7</v>
      </c>
      <c r="H52" s="304" t="s">
        <v>69</v>
      </c>
      <c r="I52" s="305"/>
      <c r="J52" s="305"/>
      <c r="K52" s="305"/>
      <c r="L52" s="305"/>
      <c r="M52" s="306"/>
      <c r="P52" s="17"/>
      <c r="U52" s="109"/>
      <c r="V52" s="110"/>
      <c r="W52" s="46"/>
      <c r="X52" s="88"/>
      <c r="Y52" s="88"/>
      <c r="Z52" s="88"/>
      <c r="AA52" s="88"/>
      <c r="AB52" s="88"/>
      <c r="AC52" s="88"/>
    </row>
    <row r="53" spans="1:29" ht="15" customHeight="1" thickBot="1" x14ac:dyDescent="0.25">
      <c r="A53" s="341"/>
      <c r="P53" s="17"/>
    </row>
    <row r="54" spans="1:29" ht="15" customHeight="1" x14ac:dyDescent="0.2">
      <c r="A54" s="341"/>
      <c r="E54" s="301" t="s">
        <v>43</v>
      </c>
      <c r="F54" s="302"/>
      <c r="G54" s="302"/>
      <c r="H54" s="302"/>
      <c r="I54" s="302"/>
      <c r="J54" s="302"/>
      <c r="K54" s="302"/>
      <c r="L54" s="302"/>
      <c r="M54" s="302"/>
      <c r="N54" s="302"/>
      <c r="O54" s="303"/>
      <c r="P54" s="17"/>
    </row>
    <row r="55" spans="1:29" ht="15" customHeight="1" thickBot="1" x14ac:dyDescent="0.25">
      <c r="A55" s="341"/>
      <c r="E55" s="298" t="s">
        <v>56</v>
      </c>
      <c r="F55" s="299"/>
      <c r="G55" s="299"/>
      <c r="H55" s="299"/>
      <c r="I55" s="299"/>
      <c r="J55" s="299"/>
      <c r="K55" s="299"/>
      <c r="L55" s="299"/>
      <c r="M55" s="299"/>
      <c r="N55" s="299"/>
      <c r="O55" s="300"/>
      <c r="P55" s="17"/>
    </row>
    <row r="56" spans="1:29" ht="15" customHeight="1" thickBot="1" x14ac:dyDescent="0.25">
      <c r="A56" s="341"/>
      <c r="E56" s="355"/>
      <c r="F56" s="356"/>
      <c r="G56" s="356"/>
      <c r="H56" s="356"/>
      <c r="I56" s="356"/>
      <c r="J56" s="356"/>
      <c r="K56" s="356"/>
      <c r="L56" s="356"/>
      <c r="M56" s="356"/>
      <c r="N56" s="356"/>
      <c r="O56" s="357"/>
      <c r="P56" s="17"/>
      <c r="V56" t="s">
        <v>75</v>
      </c>
      <c r="W56" t="s">
        <v>76</v>
      </c>
      <c r="X56" t="s">
        <v>77</v>
      </c>
      <c r="Y56" t="s">
        <v>78</v>
      </c>
      <c r="Z56" t="s">
        <v>79</v>
      </c>
      <c r="AA56" t="s">
        <v>80</v>
      </c>
      <c r="AB56" t="s">
        <v>81</v>
      </c>
      <c r="AC56" t="s">
        <v>82</v>
      </c>
    </row>
    <row r="57" spans="1:29" ht="15" customHeight="1" thickBot="1" x14ac:dyDescent="0.25">
      <c r="A57" s="341"/>
      <c r="E57" s="358"/>
      <c r="F57" s="359"/>
      <c r="G57" s="359"/>
      <c r="H57" s="359"/>
      <c r="I57" s="359"/>
      <c r="J57" s="359"/>
      <c r="K57" s="359"/>
      <c r="L57" s="359"/>
      <c r="M57" s="359"/>
      <c r="N57" s="359"/>
      <c r="O57" s="360"/>
      <c r="P57" s="17"/>
      <c r="Q57" s="56"/>
      <c r="U57" s="123">
        <f>E60</f>
        <v>0</v>
      </c>
      <c r="V57" s="107">
        <f>INT(U57/1000)</f>
        <v>0</v>
      </c>
      <c r="W57" s="107">
        <f>INT(U57/100)-V57*10</f>
        <v>0</v>
      </c>
      <c r="X57" s="107">
        <f>INT(U57/10)-W57*10-V57*100</f>
        <v>0</v>
      </c>
      <c r="Y57" s="107">
        <f>INT(U57)-X57*10-W57*100-V57*1000</f>
        <v>0</v>
      </c>
      <c r="Z57" s="107">
        <f>X57*10+Y57</f>
        <v>0</v>
      </c>
      <c r="AA57" s="107">
        <f>INT(U57*10)-Y57*10-X57*100-W57*1000-V57*10000</f>
        <v>0</v>
      </c>
      <c r="AB57" s="107">
        <f>INT(U57*100)-AA57*10-Y57*100-X57*1000-W57*10000-V57*100000</f>
        <v>0</v>
      </c>
      <c r="AC57" s="1">
        <f>AB57+AA57*10</f>
        <v>0</v>
      </c>
    </row>
    <row r="58" spans="1:29" ht="15" customHeight="1" x14ac:dyDescent="0.2">
      <c r="A58" s="341"/>
      <c r="P58" s="17"/>
      <c r="U58" s="68"/>
    </row>
    <row r="59" spans="1:29" ht="15" customHeight="1" x14ac:dyDescent="0.2">
      <c r="A59" s="341"/>
      <c r="E59" s="398" t="s">
        <v>60</v>
      </c>
      <c r="F59" s="399"/>
      <c r="G59" s="399"/>
      <c r="H59" s="399"/>
      <c r="I59" s="399"/>
      <c r="J59" s="399"/>
      <c r="K59" s="399"/>
      <c r="L59" s="399"/>
      <c r="M59" s="399"/>
      <c r="N59" s="399"/>
      <c r="O59" s="400"/>
      <c r="P59" s="17"/>
    </row>
    <row r="60" spans="1:29" ht="15.75" customHeight="1" x14ac:dyDescent="0.25">
      <c r="A60" s="341"/>
      <c r="E60" s="60">
        <f>E52</f>
        <v>0</v>
      </c>
      <c r="F60" s="291" t="s">
        <v>59</v>
      </c>
      <c r="G60" s="291"/>
      <c r="H60" s="289" t="str">
        <f>U65</f>
        <v xml:space="preserve">        </v>
      </c>
      <c r="I60" s="289"/>
      <c r="J60" s="289"/>
      <c r="K60" s="289"/>
      <c r="L60" s="289"/>
      <c r="M60" s="289"/>
      <c r="N60" s="289"/>
      <c r="O60" s="290"/>
      <c r="P60" s="17"/>
      <c r="V60" s="1" t="str">
        <f>IF(V57=0,"",IF(V57=1,"jeden",IF(V57=2,"dwa",IF(V57=3,"trzy",IF(V57=4,"cztery",IF(V57=5,"pięć",IF(V57=6,"sześć",IF(V57=7,"siedem",IF(V57=8,"osiem","dziewięć")))))))))</f>
        <v/>
      </c>
      <c r="W60" s="1" t="str">
        <f>IF(W57=0,"",IF(W57=1,"sto",IF(W57=2,"dwieście",IF(W57=3,"trzy",IF(W57=4,"cztery",IF(W57=5,"pięć",IF(W57=6,"sześć",IF(W57=7,"siedem",IF(W57=8,"osiem","dziewięć")))))))))</f>
        <v/>
      </c>
      <c r="X60" s="1" t="str">
        <f>IF(OR(X57=0,AND(Z57&gt;10,Z57&lt;20)),"",IF(X57=1,"dziesięć",IF(X57=2,"dwadzieścia",IF(X57=3,"trzy",IF(X57=4,"cztery",IF(X57=5,"pięć",IF(X57=6,"sześć",IF(X57=7,"siedem",IF(X57=8,"osiem","dziewięć")))))))))</f>
        <v/>
      </c>
      <c r="Y60" s="1" t="str">
        <f>IF(OR(Y57=0,AND(Z57&gt;10,Z57&lt;20)),"",IF(Y57=1,"jeden",IF(Y57=2,"dwa",IF(Y57=3,"trzy",IF(Y57=4,"cztery",IF(Y57=5,"pięć",IF(Y57=6,"sześć",IF(Y57=7,"siedem",IF(Y57=8,"osiem","dziewięć")))))))))</f>
        <v/>
      </c>
      <c r="Z60" s="1" t="str">
        <f>IF(Z57=11,"jedenaście",IF(Z57=12,"dwanaście",IF(Z57=13,"trzynaście",IF(Z57=14,"czterynaście",IF(Z57=15,"piętnaście",IF(Z57=16,"szesnaście",IF(Z57=17,"siedemnaście",IF(Z57=18,"osiemnaście",IF(Z57=19,"dziewiętnaście","")))))))))</f>
        <v/>
      </c>
      <c r="AA60" s="1" t="str">
        <f>IF(OR(AA57=0,AND(AC57&gt;10,AC57&lt;20)),"",IF(AA57=1,"dziesięć",IF(AA57=2,"dwadzieścia",IF(AA57=3,"trzy",IF(AA57=4,"cztery",IF(AA57=5,"pięć",IF(AA57=6,"sześć",IF(AA57=7,"siedem",IF(AA57=8,"osiem","dziewięć")))))))))</f>
        <v/>
      </c>
      <c r="AB60" s="1" t="str">
        <f>IF(OR(AB57=0,AND(AC57&gt;10,AC57&lt;20)),"",IF(AB57=1,"jeden",IF(AB57=2,"dwa",IF(AB57=3,"trzy",IF(AB57=4,"cztery",IF(AB57=5,"pięć",IF(AB57=6,"sześć",IF(AB57=7,"siedem",IF(AB57=8,"osiem","dziewięć")))))))))</f>
        <v/>
      </c>
      <c r="AC60" s="1" t="str">
        <f>IF(AC57=11,"jedenaście",IF(AC57=12,"dwanaście",IF(AC57=13,"trzynaście",IF(AC57=14,"czterynaście",IF(AC57=15,"piętnaście",IF(AC57=16,"szesnaście",IF(AC57=17,"siedemnaście",IF(AC57=18,"osiemnaście",IF(AC57=19,"dziewiętnaście","")))))))))</f>
        <v/>
      </c>
    </row>
    <row r="61" spans="1:29" ht="15.75" customHeight="1" thickBot="1" x14ac:dyDescent="0.25">
      <c r="A61" s="341"/>
      <c r="P61" s="17"/>
      <c r="V61" s="1" t="str">
        <f>IF(V57=0,"",IF(V57=1,"tysiąc",IF(AND(V57&gt;1,V57&lt;5),"tysiące","tysięcy")))</f>
        <v/>
      </c>
      <c r="W61" s="1" t="str">
        <f>IF(W57&lt;3,"",IF(OR(W57=3,W57=4),"sta","set"))</f>
        <v/>
      </c>
      <c r="X61" s="1" t="str">
        <f>IF(X57&lt;3,"",IF(OR(X57=3,X57=4),"dzieści","dziesiąt"))</f>
        <v/>
      </c>
      <c r="AA61" s="1" t="str">
        <f>IF(AA57&lt;3,"",IF(OR(AA57=3,AA57=4),"dzieści","dziesiąt"))</f>
        <v/>
      </c>
    </row>
    <row r="62" spans="1:29" ht="15.75" customHeight="1" x14ac:dyDescent="0.2">
      <c r="A62" s="341"/>
      <c r="E62" s="328" t="s">
        <v>35</v>
      </c>
      <c r="F62" s="329"/>
      <c r="G62" s="329"/>
      <c r="H62" s="329"/>
      <c r="I62" s="330"/>
      <c r="K62" s="235" t="s">
        <v>36</v>
      </c>
      <c r="L62" s="236"/>
      <c r="M62" s="236"/>
      <c r="N62" s="236"/>
      <c r="O62" s="237"/>
      <c r="P62" s="17"/>
    </row>
    <row r="63" spans="1:29" ht="15.75" customHeight="1" x14ac:dyDescent="0.2">
      <c r="A63" s="341"/>
      <c r="E63" s="331"/>
      <c r="F63" s="332"/>
      <c r="G63" s="332"/>
      <c r="H63" s="332"/>
      <c r="I63" s="333"/>
      <c r="K63" s="238"/>
      <c r="L63" s="239"/>
      <c r="M63" s="239"/>
      <c r="N63" s="239"/>
      <c r="O63" s="240"/>
      <c r="P63" s="17"/>
    </row>
    <row r="64" spans="1:29" ht="15.75" customHeight="1" thickBot="1" x14ac:dyDescent="0.25">
      <c r="A64" s="341"/>
      <c r="E64" s="331"/>
      <c r="F64" s="332"/>
      <c r="G64" s="332"/>
      <c r="H64" s="332"/>
      <c r="I64" s="333"/>
      <c r="K64" s="238"/>
      <c r="L64" s="239"/>
      <c r="M64" s="239"/>
      <c r="N64" s="239"/>
      <c r="O64" s="240"/>
      <c r="P64" s="17"/>
      <c r="V64" s="108" t="s">
        <v>85</v>
      </c>
      <c r="Y64" s="70" t="str">
        <f>IF(INT(U57)&gt;0,IF(OR(AND(Z57&gt;10,Z57&lt;22),Z57=31,Z57=41,Z57=51,Z57=61,Z57=71,Z57=81,Z57=91),"złotych",IF(Y57=1,"złoty",IF(AND(Y57&gt;1,Y57&lt;5),"złote",IF(OR(Y57=0,Y57&gt;4),"złotych")))),"")</f>
        <v/>
      </c>
      <c r="Z64" s="70"/>
      <c r="AB64" s="70" t="str">
        <f>IF(U57-INT(U57)&gt;0,IF(OR(AND(AC57&gt;10,AC57&lt;22),AC57=31,AC57=41,AC57=51,AC57=61,AC57=71,AC57=81,AC57=91),"groszy",IF(AB57=1,"grosz",IF(AND(AB57&gt;1,AB57&lt;5),"grosze",IF(OR(AB57=0,AB57&gt;4),"groszy")))),"")</f>
        <v/>
      </c>
    </row>
    <row r="65" spans="1:21" ht="15.75" customHeight="1" thickBot="1" x14ac:dyDescent="0.25">
      <c r="A65" s="341"/>
      <c r="E65" s="331"/>
      <c r="F65" s="332"/>
      <c r="G65" s="332"/>
      <c r="H65" s="332"/>
      <c r="I65" s="333"/>
      <c r="K65" s="238"/>
      <c r="L65" s="239"/>
      <c r="M65" s="239"/>
      <c r="N65" s="239"/>
      <c r="O65" s="240"/>
      <c r="P65" s="17"/>
      <c r="U65" s="69" t="str">
        <f>V60&amp;" "&amp;V61&amp;" "&amp;W60&amp;W61&amp;" "&amp;X60&amp;X61&amp;" "&amp;Y60&amp;Z60&amp;" "&amp;Y64&amp;" "&amp;AA60&amp;AA61&amp;" "&amp;AB60&amp;AC60&amp; " "&amp;AB64</f>
        <v xml:space="preserve">        </v>
      </c>
    </row>
    <row r="66" spans="1:21" ht="15.75" customHeight="1" thickBot="1" x14ac:dyDescent="0.25">
      <c r="A66" s="341"/>
      <c r="E66" s="334"/>
      <c r="F66" s="335"/>
      <c r="G66" s="335"/>
      <c r="H66" s="335"/>
      <c r="I66" s="336"/>
      <c r="K66" s="241"/>
      <c r="L66" s="242"/>
      <c r="M66" s="242"/>
      <c r="N66" s="242"/>
      <c r="O66" s="243"/>
      <c r="P66" s="17"/>
    </row>
    <row r="67" spans="1:21" ht="15.75" customHeight="1" x14ac:dyDescent="0.2">
      <c r="A67" s="341"/>
      <c r="P67" s="17"/>
    </row>
    <row r="68" spans="1:21" ht="15.75" customHeight="1" x14ac:dyDescent="0.2">
      <c r="A68" s="341"/>
      <c r="E68" s="57" t="s">
        <v>62</v>
      </c>
      <c r="F68" s="58"/>
      <c r="G68" s="58"/>
      <c r="H68" s="58"/>
      <c r="I68" s="58"/>
      <c r="J68" s="58"/>
      <c r="K68" s="58"/>
      <c r="L68" s="58"/>
      <c r="M68" s="58"/>
      <c r="N68" s="58"/>
      <c r="O68" s="59"/>
      <c r="P68" s="17"/>
    </row>
    <row r="69" spans="1:21" ht="15.75" customHeight="1" thickBot="1" x14ac:dyDescent="0.25">
      <c r="A69" s="341"/>
      <c r="I69" s="414" t="s">
        <v>61</v>
      </c>
      <c r="J69" s="415"/>
      <c r="K69" s="361" t="s">
        <v>58</v>
      </c>
      <c r="L69" s="362"/>
      <c r="M69" s="362"/>
      <c r="N69" s="362"/>
      <c r="O69" s="363"/>
      <c r="P69" s="17"/>
    </row>
    <row r="70" spans="1:21" ht="15.75" customHeight="1" x14ac:dyDescent="0.2">
      <c r="A70" s="341"/>
      <c r="K70" s="276"/>
      <c r="L70" s="277"/>
      <c r="M70" s="277"/>
      <c r="N70" s="277"/>
      <c r="O70" s="278"/>
      <c r="P70" s="17"/>
    </row>
    <row r="71" spans="1:21" ht="15.75" customHeight="1" x14ac:dyDescent="0.2">
      <c r="A71" s="341"/>
      <c r="K71" s="128"/>
      <c r="L71" s="129"/>
      <c r="M71" s="129"/>
      <c r="N71" s="129"/>
      <c r="O71" s="130"/>
      <c r="P71" s="17"/>
    </row>
    <row r="72" spans="1:21" ht="15.75" customHeight="1" thickBot="1" x14ac:dyDescent="0.25">
      <c r="A72" s="341"/>
      <c r="K72" s="273" t="s">
        <v>48</v>
      </c>
      <c r="L72" s="274"/>
      <c r="M72" s="274"/>
      <c r="N72" s="274"/>
      <c r="O72" s="275"/>
      <c r="P72" s="17"/>
    </row>
    <row r="73" spans="1:21" ht="15" customHeight="1" x14ac:dyDescent="0.2">
      <c r="A73" s="292" t="s">
        <v>99</v>
      </c>
      <c r="B73" s="293"/>
      <c r="C73" s="293"/>
      <c r="D73" s="293"/>
      <c r="E73" s="293"/>
      <c r="F73" s="293"/>
      <c r="G73" s="293"/>
      <c r="H73" s="293"/>
      <c r="I73" s="293"/>
      <c r="J73" s="293"/>
      <c r="K73" s="293"/>
      <c r="L73" s="293"/>
      <c r="M73" s="293"/>
      <c r="N73" s="293"/>
      <c r="O73" s="293"/>
      <c r="P73" s="294"/>
    </row>
    <row r="74" spans="1:21" ht="15" customHeight="1" x14ac:dyDescent="0.2">
      <c r="A74" s="295"/>
      <c r="B74" s="296"/>
      <c r="C74" s="296"/>
      <c r="D74" s="296"/>
      <c r="E74" s="296"/>
      <c r="F74" s="296"/>
      <c r="G74" s="296"/>
      <c r="H74" s="296"/>
      <c r="I74" s="296"/>
      <c r="J74" s="296"/>
      <c r="K74" s="296"/>
      <c r="L74" s="296"/>
      <c r="M74" s="296"/>
      <c r="N74" s="296"/>
      <c r="O74" s="296"/>
      <c r="P74" s="297"/>
    </row>
    <row r="75" spans="1:21" ht="15" customHeight="1" x14ac:dyDescent="0.2">
      <c r="A75" s="295"/>
      <c r="B75" s="296"/>
      <c r="C75" s="296"/>
      <c r="D75" s="296"/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96"/>
      <c r="P75" s="297"/>
    </row>
    <row r="76" spans="1:21" ht="15" customHeight="1" x14ac:dyDescent="0.2">
      <c r="A76" s="74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6"/>
    </row>
    <row r="77" spans="1:21" ht="15" customHeight="1" thickBot="1" x14ac:dyDescent="0.3">
      <c r="A77" s="24"/>
      <c r="B77" s="61" t="s">
        <v>89</v>
      </c>
      <c r="C77" s="232" t="str">
        <f>E10</f>
        <v>x</v>
      </c>
      <c r="D77" s="232"/>
      <c r="E77" s="232"/>
      <c r="F77" s="232"/>
      <c r="G77" s="232" t="str">
        <f>K10</f>
        <v>x</v>
      </c>
      <c r="H77" s="232"/>
      <c r="I77" s="232"/>
      <c r="J77" s="33"/>
      <c r="K77" s="33"/>
      <c r="L77" s="33"/>
      <c r="M77" s="49"/>
      <c r="N77" s="49"/>
      <c r="O77" s="49"/>
      <c r="P77" s="25"/>
    </row>
    <row r="78" spans="1:21" ht="15" customHeight="1" x14ac:dyDescent="0.2">
      <c r="A78" s="77"/>
      <c r="B78" s="407" t="s">
        <v>96</v>
      </c>
      <c r="C78" s="407"/>
      <c r="D78" s="407"/>
      <c r="E78" s="407"/>
      <c r="F78" s="407"/>
      <c r="G78" s="407"/>
      <c r="H78" s="407"/>
      <c r="I78" s="407"/>
      <c r="J78" s="81"/>
      <c r="K78" s="401" t="s">
        <v>48</v>
      </c>
      <c r="L78" s="402"/>
      <c r="M78" s="402"/>
      <c r="N78" s="402"/>
      <c r="O78" s="403"/>
      <c r="P78" s="80"/>
    </row>
    <row r="79" spans="1:21" ht="15" customHeight="1" x14ac:dyDescent="0.2">
      <c r="A79" s="77"/>
      <c r="B79" s="407"/>
      <c r="C79" s="407"/>
      <c r="D79" s="407"/>
      <c r="E79" s="407"/>
      <c r="F79" s="407"/>
      <c r="G79" s="407"/>
      <c r="H79" s="407"/>
      <c r="I79" s="407"/>
      <c r="J79" s="81"/>
      <c r="K79" s="404"/>
      <c r="L79" s="405"/>
      <c r="M79" s="405"/>
      <c r="N79" s="405"/>
      <c r="O79" s="406"/>
      <c r="P79" s="82"/>
    </row>
    <row r="80" spans="1:21" ht="15" customHeight="1" x14ac:dyDescent="0.2">
      <c r="A80" s="77"/>
      <c r="B80" s="407"/>
      <c r="C80" s="407"/>
      <c r="D80" s="407"/>
      <c r="E80" s="407"/>
      <c r="F80" s="407"/>
      <c r="G80" s="407"/>
      <c r="H80" s="407"/>
      <c r="I80" s="407"/>
      <c r="K80" s="404"/>
      <c r="L80" s="405"/>
      <c r="M80" s="405"/>
      <c r="N80" s="405"/>
      <c r="O80" s="406"/>
      <c r="P80" s="83"/>
    </row>
    <row r="81" spans="1:153" ht="15" customHeight="1" x14ac:dyDescent="0.2">
      <c r="A81" s="77"/>
      <c r="B81" s="407"/>
      <c r="C81" s="407"/>
      <c r="D81" s="407"/>
      <c r="E81" s="407"/>
      <c r="F81" s="407"/>
      <c r="G81" s="407"/>
      <c r="H81" s="407"/>
      <c r="I81" s="407"/>
      <c r="K81" s="404"/>
      <c r="L81" s="405"/>
      <c r="M81" s="405"/>
      <c r="N81" s="405"/>
      <c r="O81" s="406"/>
      <c r="P81" s="83"/>
    </row>
    <row r="82" spans="1:153" ht="15" customHeight="1" thickBot="1" x14ac:dyDescent="0.25">
      <c r="A82" s="77"/>
      <c r="B82" s="407"/>
      <c r="C82" s="407"/>
      <c r="D82" s="407"/>
      <c r="E82" s="407"/>
      <c r="F82" s="407"/>
      <c r="G82" s="407"/>
      <c r="H82" s="407"/>
      <c r="I82" s="407"/>
      <c r="K82" s="273"/>
      <c r="L82" s="274"/>
      <c r="M82" s="274"/>
      <c r="N82" s="274"/>
      <c r="O82" s="275"/>
      <c r="P82" s="83"/>
    </row>
    <row r="83" spans="1:153" x14ac:dyDescent="0.2">
      <c r="A83" s="23"/>
      <c r="P83" s="17"/>
    </row>
    <row r="84" spans="1:153" ht="15.75" x14ac:dyDescent="0.25">
      <c r="A84" s="264" t="s">
        <v>44</v>
      </c>
      <c r="B84" s="265"/>
      <c r="C84" s="265"/>
      <c r="D84" s="265"/>
      <c r="E84" s="265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6"/>
    </row>
    <row r="85" spans="1:153" x14ac:dyDescent="0.2">
      <c r="A85" s="23"/>
      <c r="P85" s="17"/>
    </row>
    <row r="86" spans="1:153" ht="15" customHeight="1" x14ac:dyDescent="0.25">
      <c r="A86" s="24"/>
      <c r="B86" t="s">
        <v>89</v>
      </c>
      <c r="C86" s="232" t="str">
        <f>E10</f>
        <v>x</v>
      </c>
      <c r="D86" s="232"/>
      <c r="E86" s="232"/>
      <c r="F86" s="232"/>
      <c r="G86" s="232" t="str">
        <f>K10</f>
        <v>x</v>
      </c>
      <c r="H86" s="232"/>
      <c r="I86" s="232"/>
      <c r="J86" s="233" t="s">
        <v>91</v>
      </c>
      <c r="K86" s="233"/>
      <c r="L86" s="233"/>
      <c r="M86" s="233"/>
      <c r="N86" s="233"/>
      <c r="O86" s="233"/>
      <c r="P86" s="234"/>
    </row>
    <row r="87" spans="1:153" ht="14.25" customHeight="1" x14ac:dyDescent="0.2">
      <c r="A87" s="23"/>
      <c r="B87" s="233" t="s">
        <v>90</v>
      </c>
      <c r="C87" s="233"/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4"/>
    </row>
    <row r="88" spans="1:153" ht="14.25" customHeight="1" x14ac:dyDescent="0.2">
      <c r="A88" s="79"/>
      <c r="B88" s="233"/>
      <c r="C88" s="233"/>
      <c r="D88" s="233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34"/>
    </row>
    <row r="89" spans="1:153" ht="18" customHeight="1" x14ac:dyDescent="0.2">
      <c r="A89" s="79"/>
      <c r="B89" s="233"/>
      <c r="C89" s="233"/>
      <c r="D89" s="233"/>
      <c r="E89" s="233"/>
      <c r="F89" s="233"/>
      <c r="G89" s="233"/>
      <c r="H89" s="233"/>
      <c r="I89" s="233"/>
      <c r="J89" s="233"/>
      <c r="K89" s="233"/>
      <c r="L89" s="233"/>
      <c r="M89" s="233"/>
      <c r="N89" s="233"/>
      <c r="O89" s="233"/>
      <c r="P89" s="234"/>
    </row>
    <row r="90" spans="1:153" ht="15" customHeight="1" x14ac:dyDescent="0.25">
      <c r="A90" s="23"/>
      <c r="B90" s="307" t="s">
        <v>45</v>
      </c>
      <c r="C90" s="307"/>
      <c r="D90" s="307"/>
      <c r="E90" s="307"/>
      <c r="F90" s="307"/>
      <c r="G90" s="307"/>
      <c r="H90" s="307"/>
      <c r="I90" s="307"/>
      <c r="J90" s="307"/>
      <c r="K90" s="307"/>
      <c r="L90" s="307"/>
      <c r="M90" s="307"/>
      <c r="N90" s="307"/>
      <c r="O90" s="307"/>
      <c r="P90" s="308"/>
    </row>
    <row r="91" spans="1:153" ht="15" customHeight="1" x14ac:dyDescent="0.25">
      <c r="A91" s="23"/>
      <c r="B91" s="307" t="s">
        <v>46</v>
      </c>
      <c r="C91" s="307"/>
      <c r="D91" s="307"/>
      <c r="E91" s="307"/>
      <c r="F91" s="307"/>
      <c r="G91" s="307"/>
      <c r="H91" s="307"/>
      <c r="I91" s="307"/>
      <c r="J91" s="307"/>
      <c r="K91" s="307"/>
      <c r="L91" s="307"/>
      <c r="M91" s="307"/>
      <c r="N91" s="307"/>
      <c r="O91" s="307"/>
      <c r="P91" s="308"/>
    </row>
    <row r="92" spans="1:153" ht="9.9499999999999993" customHeight="1" x14ac:dyDescent="0.25">
      <c r="A92" s="23"/>
      <c r="B92" s="49"/>
      <c r="C92" s="49"/>
      <c r="D92" s="49"/>
      <c r="E92" s="49"/>
      <c r="K92" s="49"/>
      <c r="L92" s="49"/>
      <c r="M92" s="49"/>
      <c r="N92" s="49"/>
      <c r="O92" s="49"/>
      <c r="P92" s="25"/>
    </row>
    <row r="93" spans="1:153" ht="15" customHeight="1" x14ac:dyDescent="0.2">
      <c r="A93" s="79"/>
      <c r="B93" s="233" t="s">
        <v>47</v>
      </c>
      <c r="C93" s="408"/>
      <c r="D93" s="408"/>
      <c r="E93" s="408"/>
      <c r="F93" s="408"/>
      <c r="G93" s="408"/>
      <c r="H93" s="408"/>
      <c r="I93" s="408"/>
      <c r="J93" s="408"/>
      <c r="K93" s="408"/>
      <c r="L93" s="408"/>
      <c r="M93" s="408"/>
      <c r="N93" s="408"/>
      <c r="O93" s="408"/>
      <c r="P93" s="409"/>
    </row>
    <row r="94" spans="1:153" ht="15" customHeight="1" x14ac:dyDescent="0.2">
      <c r="A94" s="79"/>
      <c r="B94" s="408"/>
      <c r="C94" s="408"/>
      <c r="D94" s="408"/>
      <c r="E94" s="408"/>
      <c r="F94" s="408"/>
      <c r="G94" s="408"/>
      <c r="H94" s="408"/>
      <c r="I94" s="408"/>
      <c r="J94" s="408"/>
      <c r="K94" s="408"/>
      <c r="L94" s="408"/>
      <c r="M94" s="408"/>
      <c r="N94" s="408"/>
      <c r="O94" s="408"/>
      <c r="P94" s="409"/>
    </row>
    <row r="95" spans="1:153" ht="15" customHeight="1" x14ac:dyDescent="0.25">
      <c r="A95" s="28"/>
      <c r="B95" s="410" t="s">
        <v>92</v>
      </c>
      <c r="C95" s="410"/>
      <c r="D95" s="410"/>
      <c r="E95" s="410"/>
      <c r="F95" s="410"/>
      <c r="G95" s="410"/>
      <c r="H95" s="410"/>
      <c r="I95" s="410"/>
      <c r="J95" s="410"/>
      <c r="K95" s="410"/>
      <c r="L95" s="410"/>
      <c r="M95" s="410"/>
      <c r="N95" s="410"/>
      <c r="O95" s="410"/>
      <c r="P95" s="411"/>
    </row>
    <row r="96" spans="1:153" s="10" customFormat="1" ht="15" customHeight="1" x14ac:dyDescent="0.2">
      <c r="A96" s="28"/>
      <c r="B96" s="233" t="s">
        <v>93</v>
      </c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4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</row>
    <row r="97" spans="1:153" ht="15" customHeight="1" x14ac:dyDescent="0.2">
      <c r="A97" s="28"/>
      <c r="B97" s="233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4"/>
    </row>
    <row r="98" spans="1:153" ht="15" customHeight="1" x14ac:dyDescent="0.2">
      <c r="A98" s="28"/>
      <c r="B98" s="233" t="s">
        <v>94</v>
      </c>
      <c r="C98" s="233"/>
      <c r="D98" s="233"/>
      <c r="E98" s="233"/>
      <c r="F98" s="233"/>
      <c r="G98" s="233"/>
      <c r="H98" s="233"/>
      <c r="I98" s="233"/>
      <c r="J98" s="233"/>
      <c r="K98" s="233"/>
      <c r="L98" s="233"/>
      <c r="M98" s="233"/>
      <c r="N98" s="233"/>
      <c r="O98" s="233"/>
      <c r="P98" s="234"/>
    </row>
    <row r="99" spans="1:153" ht="15" customHeight="1" x14ac:dyDescent="0.2">
      <c r="A99" s="28"/>
      <c r="B99" s="233"/>
      <c r="C99" s="233"/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4"/>
    </row>
    <row r="100" spans="1:153" s="27" customFormat="1" ht="15" x14ac:dyDescent="0.25">
      <c r="A100" s="85"/>
      <c r="B100" s="412" t="s">
        <v>95</v>
      </c>
      <c r="C100" s="412"/>
      <c r="D100" s="412"/>
      <c r="E100" s="412"/>
      <c r="F100" s="412"/>
      <c r="G100" s="412"/>
      <c r="H100" s="412"/>
      <c r="I100" s="412"/>
      <c r="J100" s="412"/>
      <c r="K100" s="412"/>
      <c r="L100" s="412"/>
      <c r="M100" s="412"/>
      <c r="N100" s="412"/>
      <c r="O100" s="412"/>
      <c r="P100" s="413"/>
      <c r="Q100" s="26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</row>
    <row r="101" spans="1:153" s="27" customFormat="1" ht="15" customHeight="1" x14ac:dyDescent="0.2">
      <c r="A101" s="28"/>
      <c r="B101" s="233" t="s">
        <v>97</v>
      </c>
      <c r="C101" s="233"/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4"/>
      <c r="Q101" s="26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</row>
    <row r="102" spans="1:153" s="27" customFormat="1" ht="15" customHeight="1" x14ac:dyDescent="0.2">
      <c r="A102" s="28"/>
      <c r="B102" s="233"/>
      <c r="C102" s="233"/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4"/>
      <c r="Q102" s="26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</row>
    <row r="103" spans="1:153" s="27" customFormat="1" ht="13.5" thickBot="1" x14ac:dyDescent="0.25">
      <c r="A103" s="2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7"/>
      <c r="Q103" s="26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</row>
    <row r="104" spans="1:153" ht="13.5" customHeight="1" x14ac:dyDescent="0.2">
      <c r="A104" s="28"/>
      <c r="B104" s="50"/>
      <c r="C104" s="50"/>
      <c r="D104" s="50"/>
      <c r="E104" s="50"/>
      <c r="F104" s="50"/>
      <c r="G104" s="50"/>
      <c r="H104" s="50"/>
      <c r="I104" s="50"/>
      <c r="J104" s="235" t="s">
        <v>48</v>
      </c>
      <c r="K104" s="236"/>
      <c r="L104" s="236"/>
      <c r="M104" s="236"/>
      <c r="N104" s="236"/>
      <c r="O104" s="237"/>
      <c r="P104" s="29"/>
    </row>
    <row r="105" spans="1:153" ht="13.5" customHeight="1" x14ac:dyDescent="0.2">
      <c r="A105" s="28"/>
      <c r="B105" s="50"/>
      <c r="C105" s="50"/>
      <c r="D105" s="50"/>
      <c r="E105" s="50"/>
      <c r="F105" s="50"/>
      <c r="G105" s="50"/>
      <c r="H105" s="50"/>
      <c r="I105" s="50"/>
      <c r="J105" s="238"/>
      <c r="K105" s="239"/>
      <c r="L105" s="239"/>
      <c r="M105" s="239"/>
      <c r="N105" s="239"/>
      <c r="O105" s="240"/>
      <c r="P105" s="29"/>
    </row>
    <row r="106" spans="1:153" ht="13.5" customHeight="1" x14ac:dyDescent="0.2">
      <c r="A106" s="28"/>
      <c r="B106" s="50"/>
      <c r="C106" s="50"/>
      <c r="D106" s="50"/>
      <c r="E106" s="50"/>
      <c r="F106" s="50"/>
      <c r="G106" s="50"/>
      <c r="H106" s="50"/>
      <c r="I106" s="50"/>
      <c r="J106" s="238"/>
      <c r="K106" s="239"/>
      <c r="L106" s="239"/>
      <c r="M106" s="239"/>
      <c r="N106" s="239"/>
      <c r="O106" s="240"/>
      <c r="P106" s="29"/>
    </row>
    <row r="107" spans="1:153" ht="12.75" customHeight="1" x14ac:dyDescent="0.25">
      <c r="A107" s="30"/>
      <c r="B107" s="49"/>
      <c r="C107" s="49"/>
      <c r="I107" s="49"/>
      <c r="J107" s="238"/>
      <c r="K107" s="239"/>
      <c r="L107" s="239"/>
      <c r="M107" s="239"/>
      <c r="N107" s="239"/>
      <c r="O107" s="240"/>
      <c r="P107" s="25"/>
    </row>
    <row r="108" spans="1:153" ht="20.100000000000001" customHeight="1" x14ac:dyDescent="0.3">
      <c r="A108" s="30"/>
      <c r="B108" s="49"/>
      <c r="E108" s="285">
        <f>P22</f>
        <v>0</v>
      </c>
      <c r="F108" s="286"/>
      <c r="G108" s="286"/>
      <c r="H108" s="286"/>
      <c r="I108" s="287"/>
      <c r="J108" s="238"/>
      <c r="K108" s="239"/>
      <c r="L108" s="239"/>
      <c r="M108" s="239"/>
      <c r="N108" s="239"/>
      <c r="O108" s="240"/>
      <c r="P108" s="25"/>
    </row>
    <row r="109" spans="1:153" ht="13.5" customHeight="1" thickBot="1" x14ac:dyDescent="0.3">
      <c r="A109" s="30"/>
      <c r="B109" s="49"/>
      <c r="E109" s="288" t="s">
        <v>49</v>
      </c>
      <c r="F109" s="288"/>
      <c r="G109" s="288"/>
      <c r="H109" s="288"/>
      <c r="I109" s="288"/>
      <c r="J109" s="241"/>
      <c r="K109" s="242"/>
      <c r="L109" s="242"/>
      <c r="M109" s="242"/>
      <c r="N109" s="242"/>
      <c r="O109" s="243"/>
      <c r="P109" s="25"/>
    </row>
    <row r="110" spans="1:153" ht="13.5" customHeight="1" thickBot="1" x14ac:dyDescent="0.3">
      <c r="A110" s="30"/>
      <c r="B110" s="49"/>
      <c r="D110" s="49"/>
      <c r="E110" s="49"/>
      <c r="F110" s="49"/>
      <c r="G110" s="49"/>
      <c r="H110" s="49"/>
      <c r="I110" s="49"/>
      <c r="P110" s="25"/>
    </row>
    <row r="111" spans="1:153" ht="12.75" customHeight="1" x14ac:dyDescent="0.25">
      <c r="A111" s="30"/>
      <c r="B111" s="49"/>
      <c r="D111" s="49"/>
      <c r="E111" s="250" t="s">
        <v>50</v>
      </c>
      <c r="F111" s="251"/>
      <c r="G111" s="251"/>
      <c r="H111" s="251"/>
      <c r="I111" s="251"/>
      <c r="J111" s="251"/>
      <c r="K111" s="251"/>
      <c r="L111" s="251"/>
      <c r="M111" s="251"/>
      <c r="N111" s="251"/>
      <c r="O111" s="252"/>
      <c r="P111" s="25"/>
    </row>
    <row r="112" spans="1:153" ht="12.75" customHeight="1" thickBot="1" x14ac:dyDescent="0.3">
      <c r="A112" s="30"/>
      <c r="E112" s="253"/>
      <c r="F112" s="254"/>
      <c r="G112" s="254"/>
      <c r="H112" s="254"/>
      <c r="I112" s="254"/>
      <c r="J112" s="254"/>
      <c r="K112" s="254"/>
      <c r="L112" s="254"/>
      <c r="M112" s="254"/>
      <c r="N112" s="254"/>
      <c r="O112" s="255"/>
      <c r="P112" s="25"/>
    </row>
    <row r="113" spans="1:27" ht="15.75" thickBot="1" x14ac:dyDescent="0.3">
      <c r="A113" s="23"/>
      <c r="E113" s="31" t="s">
        <v>51</v>
      </c>
      <c r="F113" s="256" t="s">
        <v>52</v>
      </c>
      <c r="G113" s="257"/>
      <c r="H113" s="258" t="s">
        <v>71</v>
      </c>
      <c r="I113" s="259"/>
      <c r="J113" s="259"/>
      <c r="K113" s="259"/>
      <c r="L113" s="260"/>
      <c r="M113" s="261" t="s">
        <v>53</v>
      </c>
      <c r="N113" s="262"/>
      <c r="O113" s="263"/>
      <c r="P113" s="25"/>
    </row>
    <row r="114" spans="1:27" ht="15" x14ac:dyDescent="0.25">
      <c r="A114" s="23"/>
      <c r="E114" s="32">
        <v>1</v>
      </c>
      <c r="F114" s="244"/>
      <c r="G114" s="244"/>
      <c r="H114" s="245"/>
      <c r="I114" s="246"/>
      <c r="J114" s="246"/>
      <c r="K114" s="246"/>
      <c r="L114" s="247"/>
      <c r="M114" s="248"/>
      <c r="N114" s="248"/>
      <c r="O114" s="249"/>
      <c r="P114" s="17"/>
      <c r="U114" s="33"/>
      <c r="V114" s="33"/>
      <c r="W114" s="33"/>
      <c r="X114" s="33"/>
      <c r="Y114" s="33"/>
      <c r="Z114" s="33"/>
      <c r="AA114" s="33"/>
    </row>
    <row r="115" spans="1:27" ht="15" x14ac:dyDescent="0.25">
      <c r="A115" s="23"/>
      <c r="E115" s="34">
        <v>2</v>
      </c>
      <c r="F115" s="226"/>
      <c r="G115" s="226"/>
      <c r="H115" s="227"/>
      <c r="I115" s="228"/>
      <c r="J115" s="228"/>
      <c r="K115" s="228"/>
      <c r="L115" s="229"/>
      <c r="M115" s="230"/>
      <c r="N115" s="230"/>
      <c r="O115" s="231"/>
      <c r="P115" s="17"/>
      <c r="U115" s="33"/>
      <c r="V115" s="33"/>
      <c r="W115" s="33"/>
      <c r="X115" s="33"/>
      <c r="Y115" s="33"/>
      <c r="Z115" s="33"/>
      <c r="AA115" s="33"/>
    </row>
    <row r="116" spans="1:27" ht="15" x14ac:dyDescent="0.25">
      <c r="A116" s="23"/>
      <c r="E116" s="34">
        <v>3</v>
      </c>
      <c r="F116" s="226"/>
      <c r="G116" s="226"/>
      <c r="H116" s="227"/>
      <c r="I116" s="228"/>
      <c r="J116" s="228"/>
      <c r="K116" s="228"/>
      <c r="L116" s="229"/>
      <c r="M116" s="230"/>
      <c r="N116" s="230"/>
      <c r="O116" s="231"/>
      <c r="P116" s="25"/>
    </row>
    <row r="117" spans="1:27" ht="15" x14ac:dyDescent="0.25">
      <c r="A117" s="23"/>
      <c r="E117" s="34">
        <v>4</v>
      </c>
      <c r="F117" s="226"/>
      <c r="G117" s="226"/>
      <c r="H117" s="227"/>
      <c r="I117" s="228"/>
      <c r="J117" s="228"/>
      <c r="K117" s="228"/>
      <c r="L117" s="229"/>
      <c r="M117" s="230"/>
      <c r="N117" s="230"/>
      <c r="O117" s="231"/>
      <c r="P117" s="25"/>
    </row>
    <row r="118" spans="1:27" ht="15" customHeight="1" x14ac:dyDescent="0.2">
      <c r="A118" s="23"/>
      <c r="E118" s="34">
        <v>5</v>
      </c>
      <c r="F118" s="226"/>
      <c r="G118" s="226"/>
      <c r="H118" s="227"/>
      <c r="I118" s="228"/>
      <c r="J118" s="228"/>
      <c r="K118" s="228"/>
      <c r="L118" s="229"/>
      <c r="M118" s="230"/>
      <c r="N118" s="230"/>
      <c r="O118" s="231"/>
      <c r="P118" s="17"/>
    </row>
    <row r="119" spans="1:27" ht="15" customHeight="1" x14ac:dyDescent="0.2">
      <c r="A119" s="23"/>
      <c r="E119" s="34">
        <v>6</v>
      </c>
      <c r="F119" s="226"/>
      <c r="G119" s="226"/>
      <c r="H119" s="227"/>
      <c r="I119" s="228"/>
      <c r="J119" s="228"/>
      <c r="K119" s="228"/>
      <c r="L119" s="229"/>
      <c r="M119" s="230"/>
      <c r="N119" s="230"/>
      <c r="O119" s="231"/>
      <c r="P119" s="17"/>
    </row>
    <row r="120" spans="1:27" ht="15" customHeight="1" x14ac:dyDescent="0.2">
      <c r="A120" s="23"/>
      <c r="E120" s="34">
        <v>7</v>
      </c>
      <c r="F120" s="226"/>
      <c r="G120" s="226"/>
      <c r="H120" s="227"/>
      <c r="I120" s="228"/>
      <c r="J120" s="228"/>
      <c r="K120" s="228"/>
      <c r="L120" s="229"/>
      <c r="M120" s="230"/>
      <c r="N120" s="230"/>
      <c r="O120" s="231"/>
      <c r="P120" s="17"/>
    </row>
    <row r="121" spans="1:27" ht="15" customHeight="1" x14ac:dyDescent="0.2">
      <c r="A121" s="23"/>
      <c r="E121" s="34">
        <v>8</v>
      </c>
      <c r="F121" s="226"/>
      <c r="G121" s="226"/>
      <c r="H121" s="227"/>
      <c r="I121" s="228"/>
      <c r="J121" s="228"/>
      <c r="K121" s="228"/>
      <c r="L121" s="229"/>
      <c r="M121" s="230"/>
      <c r="N121" s="230"/>
      <c r="O121" s="231"/>
      <c r="P121" s="17"/>
    </row>
    <row r="122" spans="1:27" ht="15" customHeight="1" x14ac:dyDescent="0.2">
      <c r="A122" s="23"/>
      <c r="E122" s="34">
        <v>9</v>
      </c>
      <c r="F122" s="226"/>
      <c r="G122" s="226"/>
      <c r="H122" s="227"/>
      <c r="I122" s="228"/>
      <c r="J122" s="228"/>
      <c r="K122" s="228"/>
      <c r="L122" s="229"/>
      <c r="M122" s="230"/>
      <c r="N122" s="230"/>
      <c r="O122" s="231"/>
      <c r="P122" s="17"/>
    </row>
    <row r="123" spans="1:27" ht="15" customHeight="1" x14ac:dyDescent="0.25">
      <c r="A123" s="23"/>
      <c r="E123" s="34">
        <v>10</v>
      </c>
      <c r="F123" s="226"/>
      <c r="G123" s="226"/>
      <c r="H123" s="227"/>
      <c r="I123" s="228"/>
      <c r="J123" s="228"/>
      <c r="K123" s="228"/>
      <c r="L123" s="229"/>
      <c r="M123" s="230"/>
      <c r="N123" s="230"/>
      <c r="O123" s="231"/>
      <c r="P123" s="17"/>
      <c r="U123" s="33"/>
      <c r="V123" s="33"/>
      <c r="W123" s="33"/>
      <c r="X123" s="33"/>
      <c r="Y123" s="33"/>
      <c r="Z123" s="33"/>
      <c r="AA123" s="33"/>
    </row>
    <row r="124" spans="1:27" ht="15" customHeight="1" x14ac:dyDescent="0.2">
      <c r="A124" s="23"/>
      <c r="E124" s="34">
        <v>11</v>
      </c>
      <c r="F124" s="226"/>
      <c r="G124" s="226"/>
      <c r="H124" s="227"/>
      <c r="I124" s="228"/>
      <c r="J124" s="228"/>
      <c r="K124" s="228"/>
      <c r="L124" s="229"/>
      <c r="M124" s="230"/>
      <c r="N124" s="230"/>
      <c r="O124" s="231"/>
      <c r="P124" s="17"/>
    </row>
    <row r="125" spans="1:27" ht="15" customHeight="1" x14ac:dyDescent="0.2">
      <c r="A125" s="23"/>
      <c r="E125" s="34">
        <v>12</v>
      </c>
      <c r="F125" s="226"/>
      <c r="G125" s="226"/>
      <c r="H125" s="227"/>
      <c r="I125" s="228"/>
      <c r="J125" s="228"/>
      <c r="K125" s="228"/>
      <c r="L125" s="229"/>
      <c r="M125" s="230"/>
      <c r="N125" s="230"/>
      <c r="O125" s="231"/>
      <c r="P125" s="17"/>
    </row>
    <row r="126" spans="1:27" ht="15" customHeight="1" x14ac:dyDescent="0.2">
      <c r="A126" s="23"/>
      <c r="E126" s="34">
        <v>13</v>
      </c>
      <c r="F126" s="226"/>
      <c r="G126" s="226"/>
      <c r="H126" s="227"/>
      <c r="I126" s="228"/>
      <c r="J126" s="228"/>
      <c r="K126" s="228"/>
      <c r="L126" s="229"/>
      <c r="M126" s="230"/>
      <c r="N126" s="230"/>
      <c r="O126" s="231"/>
      <c r="P126" s="17"/>
    </row>
    <row r="127" spans="1:27" ht="15" customHeight="1" x14ac:dyDescent="0.25">
      <c r="A127" s="23"/>
      <c r="E127" s="34">
        <v>14</v>
      </c>
      <c r="F127" s="226"/>
      <c r="G127" s="226"/>
      <c r="H127" s="227"/>
      <c r="I127" s="228"/>
      <c r="J127" s="228"/>
      <c r="K127" s="228"/>
      <c r="L127" s="229"/>
      <c r="M127" s="230"/>
      <c r="N127" s="230"/>
      <c r="O127" s="231"/>
      <c r="P127" s="17"/>
      <c r="X127" s="33"/>
      <c r="Y127" s="33"/>
      <c r="Z127" s="33"/>
      <c r="AA127" s="33"/>
    </row>
    <row r="128" spans="1:27" ht="15" customHeight="1" x14ac:dyDescent="0.25">
      <c r="A128" s="23"/>
      <c r="E128" s="34">
        <v>15</v>
      </c>
      <c r="F128" s="226"/>
      <c r="G128" s="226"/>
      <c r="H128" s="227"/>
      <c r="I128" s="228"/>
      <c r="J128" s="228"/>
      <c r="K128" s="228"/>
      <c r="L128" s="229"/>
      <c r="M128" s="230"/>
      <c r="N128" s="230"/>
      <c r="O128" s="231"/>
      <c r="P128" s="17"/>
      <c r="U128" s="33"/>
      <c r="V128" s="33"/>
      <c r="W128" s="33"/>
      <c r="X128" s="33"/>
      <c r="Y128" s="33"/>
      <c r="Z128" s="33"/>
      <c r="AA128" s="33"/>
    </row>
    <row r="129" spans="1:27" ht="15" customHeight="1" x14ac:dyDescent="0.2">
      <c r="A129" s="23"/>
      <c r="E129" s="34">
        <v>16</v>
      </c>
      <c r="F129" s="226"/>
      <c r="G129" s="226"/>
      <c r="H129" s="227"/>
      <c r="I129" s="228"/>
      <c r="J129" s="228"/>
      <c r="K129" s="228"/>
      <c r="L129" s="229"/>
      <c r="M129" s="230"/>
      <c r="N129" s="230"/>
      <c r="O129" s="231"/>
      <c r="P129" s="17"/>
    </row>
    <row r="130" spans="1:27" ht="15" customHeight="1" x14ac:dyDescent="0.2">
      <c r="A130" s="23"/>
      <c r="E130" s="34">
        <v>17</v>
      </c>
      <c r="F130" s="226"/>
      <c r="G130" s="226"/>
      <c r="H130" s="227"/>
      <c r="I130" s="228"/>
      <c r="J130" s="228"/>
      <c r="K130" s="228"/>
      <c r="L130" s="229"/>
      <c r="M130" s="230"/>
      <c r="N130" s="230"/>
      <c r="O130" s="231"/>
      <c r="P130" s="17"/>
    </row>
    <row r="131" spans="1:27" ht="15" customHeight="1" x14ac:dyDescent="0.25">
      <c r="A131" s="23"/>
      <c r="E131" s="34">
        <v>18</v>
      </c>
      <c r="F131" s="226"/>
      <c r="G131" s="226"/>
      <c r="H131" s="227"/>
      <c r="I131" s="228"/>
      <c r="J131" s="228"/>
      <c r="K131" s="228"/>
      <c r="L131" s="229"/>
      <c r="M131" s="230"/>
      <c r="N131" s="230"/>
      <c r="O131" s="231"/>
      <c r="P131" s="17"/>
      <c r="Y131" s="33"/>
      <c r="Z131" s="33"/>
      <c r="AA131" s="33"/>
    </row>
    <row r="132" spans="1:27" ht="15" customHeight="1" x14ac:dyDescent="0.25">
      <c r="A132" s="23"/>
      <c r="E132" s="34">
        <v>19</v>
      </c>
      <c r="F132" s="226"/>
      <c r="G132" s="226"/>
      <c r="H132" s="227"/>
      <c r="I132" s="228"/>
      <c r="J132" s="228"/>
      <c r="K132" s="228"/>
      <c r="L132" s="229"/>
      <c r="M132" s="230"/>
      <c r="N132" s="230"/>
      <c r="O132" s="231"/>
      <c r="P132" s="17"/>
      <c r="X132" s="33"/>
      <c r="Y132" s="33"/>
      <c r="Z132" s="33"/>
      <c r="AA132" s="33"/>
    </row>
    <row r="133" spans="1:27" ht="15" customHeight="1" x14ac:dyDescent="0.25">
      <c r="A133" s="23"/>
      <c r="E133" s="34">
        <v>20</v>
      </c>
      <c r="F133" s="226"/>
      <c r="G133" s="226"/>
      <c r="H133" s="227"/>
      <c r="I133" s="228"/>
      <c r="J133" s="228"/>
      <c r="K133" s="228"/>
      <c r="L133" s="229"/>
      <c r="M133" s="230"/>
      <c r="N133" s="230"/>
      <c r="O133" s="231"/>
      <c r="P133" s="17"/>
      <c r="Y133" s="33"/>
      <c r="Z133" s="33"/>
      <c r="AA133" s="33"/>
    </row>
    <row r="134" spans="1:27" ht="15" customHeight="1" x14ac:dyDescent="0.25">
      <c r="A134" s="23"/>
      <c r="E134" s="34">
        <v>21</v>
      </c>
      <c r="F134" s="226"/>
      <c r="G134" s="226"/>
      <c r="H134" s="227"/>
      <c r="I134" s="228"/>
      <c r="J134" s="228"/>
      <c r="K134" s="228"/>
      <c r="L134" s="229"/>
      <c r="M134" s="230"/>
      <c r="N134" s="230"/>
      <c r="O134" s="231"/>
      <c r="P134" s="17"/>
      <c r="X134" s="33"/>
      <c r="Y134" s="33"/>
      <c r="Z134" s="33"/>
      <c r="AA134" s="33"/>
    </row>
    <row r="135" spans="1:27" ht="15" customHeight="1" x14ac:dyDescent="0.25">
      <c r="A135" s="23"/>
      <c r="E135" s="34">
        <v>22</v>
      </c>
      <c r="F135" s="226"/>
      <c r="G135" s="226"/>
      <c r="H135" s="227"/>
      <c r="I135" s="228"/>
      <c r="J135" s="228"/>
      <c r="K135" s="228"/>
      <c r="L135" s="229"/>
      <c r="M135" s="230"/>
      <c r="N135" s="230"/>
      <c r="O135" s="231"/>
      <c r="P135" s="17"/>
      <c r="U135" s="33"/>
      <c r="V135" s="33"/>
      <c r="W135" s="33"/>
      <c r="X135" s="33"/>
      <c r="Y135" s="33"/>
      <c r="Z135" s="33"/>
      <c r="AA135" s="33"/>
    </row>
    <row r="136" spans="1:27" ht="15" customHeight="1" x14ac:dyDescent="0.25">
      <c r="A136" s="23"/>
      <c r="E136" s="34">
        <v>23</v>
      </c>
      <c r="F136" s="226"/>
      <c r="G136" s="226"/>
      <c r="H136" s="227"/>
      <c r="I136" s="228"/>
      <c r="J136" s="228"/>
      <c r="K136" s="228"/>
      <c r="L136" s="229"/>
      <c r="M136" s="230"/>
      <c r="N136" s="230"/>
      <c r="O136" s="231"/>
      <c r="P136" s="17"/>
      <c r="U136" s="33"/>
      <c r="V136" s="33"/>
      <c r="W136" s="33"/>
      <c r="X136" s="33"/>
      <c r="Y136" s="33"/>
      <c r="Z136" s="33"/>
      <c r="AA136" s="33"/>
    </row>
    <row r="137" spans="1:27" ht="15" customHeight="1" x14ac:dyDescent="0.25">
      <c r="A137" s="23"/>
      <c r="E137" s="34">
        <v>24</v>
      </c>
      <c r="F137" s="226"/>
      <c r="G137" s="226"/>
      <c r="H137" s="227"/>
      <c r="I137" s="228"/>
      <c r="J137" s="228"/>
      <c r="K137" s="228"/>
      <c r="L137" s="229"/>
      <c r="M137" s="230"/>
      <c r="N137" s="230"/>
      <c r="O137" s="231"/>
      <c r="P137" s="17"/>
      <c r="U137" s="33"/>
      <c r="V137" s="33"/>
      <c r="W137" s="33"/>
      <c r="X137" s="33"/>
      <c r="Y137" s="33"/>
      <c r="Z137" s="33"/>
      <c r="AA137" s="33"/>
    </row>
    <row r="138" spans="1:27" ht="15" customHeight="1" x14ac:dyDescent="0.25">
      <c r="A138" s="23"/>
      <c r="E138" s="34">
        <v>25</v>
      </c>
      <c r="F138" s="226"/>
      <c r="G138" s="226"/>
      <c r="H138" s="227"/>
      <c r="I138" s="228"/>
      <c r="J138" s="228"/>
      <c r="K138" s="228"/>
      <c r="L138" s="229"/>
      <c r="M138" s="230"/>
      <c r="N138" s="230"/>
      <c r="O138" s="231"/>
      <c r="P138" s="35"/>
      <c r="U138" s="33"/>
      <c r="V138" s="33"/>
      <c r="W138" s="33"/>
      <c r="X138" s="33"/>
      <c r="Y138" s="33"/>
      <c r="Z138" s="33"/>
      <c r="AA138" s="33"/>
    </row>
    <row r="139" spans="1:27" ht="15" customHeight="1" x14ac:dyDescent="0.2">
      <c r="A139" s="23"/>
      <c r="E139" s="34">
        <v>26</v>
      </c>
      <c r="F139" s="226"/>
      <c r="G139" s="226"/>
      <c r="H139" s="227"/>
      <c r="I139" s="228"/>
      <c r="J139" s="228"/>
      <c r="K139" s="228"/>
      <c r="L139" s="229"/>
      <c r="M139" s="230"/>
      <c r="N139" s="230"/>
      <c r="O139" s="231"/>
      <c r="P139" s="17"/>
    </row>
    <row r="140" spans="1:27" ht="15" customHeight="1" x14ac:dyDescent="0.2">
      <c r="A140" s="23"/>
      <c r="E140" s="34">
        <v>27</v>
      </c>
      <c r="F140" s="226"/>
      <c r="G140" s="226"/>
      <c r="H140" s="227"/>
      <c r="I140" s="228"/>
      <c r="J140" s="228"/>
      <c r="K140" s="228"/>
      <c r="L140" s="229"/>
      <c r="M140" s="230"/>
      <c r="N140" s="230"/>
      <c r="O140" s="231"/>
      <c r="P140" s="17"/>
    </row>
    <row r="141" spans="1:27" ht="15" customHeight="1" x14ac:dyDescent="0.2">
      <c r="A141" s="23"/>
      <c r="E141" s="34">
        <v>28</v>
      </c>
      <c r="F141" s="226"/>
      <c r="G141" s="226"/>
      <c r="H141" s="227"/>
      <c r="I141" s="228"/>
      <c r="J141" s="228"/>
      <c r="K141" s="228"/>
      <c r="L141" s="229"/>
      <c r="M141" s="230"/>
      <c r="N141" s="230"/>
      <c r="O141" s="231"/>
      <c r="P141" s="17"/>
    </row>
    <row r="142" spans="1:27" ht="15" customHeight="1" x14ac:dyDescent="0.2">
      <c r="A142" s="23"/>
      <c r="E142" s="34">
        <v>29</v>
      </c>
      <c r="F142" s="226"/>
      <c r="G142" s="226"/>
      <c r="H142" s="227"/>
      <c r="I142" s="228"/>
      <c r="J142" s="228"/>
      <c r="K142" s="228"/>
      <c r="L142" s="229"/>
      <c r="M142" s="230"/>
      <c r="N142" s="230"/>
      <c r="O142" s="231"/>
      <c r="P142" s="17"/>
      <c r="Q142" s="36"/>
      <c r="R142" s="36"/>
      <c r="S142" s="36"/>
      <c r="T142" s="36"/>
    </row>
    <row r="143" spans="1:27" ht="15" customHeight="1" x14ac:dyDescent="0.2">
      <c r="A143" s="23"/>
      <c r="E143" s="34">
        <v>30</v>
      </c>
      <c r="F143" s="226"/>
      <c r="G143" s="226"/>
      <c r="H143" s="227"/>
      <c r="I143" s="228"/>
      <c r="J143" s="228"/>
      <c r="K143" s="228"/>
      <c r="L143" s="229"/>
      <c r="M143" s="230"/>
      <c r="N143" s="230"/>
      <c r="O143" s="231"/>
      <c r="P143" s="17"/>
      <c r="Q143" s="37"/>
      <c r="R143" s="37"/>
      <c r="S143" s="37"/>
      <c r="T143" s="37"/>
    </row>
    <row r="144" spans="1:27" ht="15" customHeight="1" thickBot="1" x14ac:dyDescent="0.25">
      <c r="A144" s="23"/>
      <c r="E144" s="38">
        <v>31</v>
      </c>
      <c r="F144" s="313"/>
      <c r="G144" s="313"/>
      <c r="H144" s="313"/>
      <c r="I144" s="313"/>
      <c r="J144" s="313"/>
      <c r="K144" s="313"/>
      <c r="L144" s="313"/>
      <c r="M144" s="230"/>
      <c r="N144" s="230"/>
      <c r="O144" s="231"/>
      <c r="P144" s="17"/>
      <c r="Q144" s="37"/>
      <c r="R144" s="37"/>
      <c r="S144" s="37"/>
      <c r="T144" s="37"/>
    </row>
    <row r="145" spans="1:20" ht="37.5" customHeight="1" thickBot="1" x14ac:dyDescent="0.25">
      <c r="A145" s="23"/>
      <c r="E145" s="39" t="s">
        <v>54</v>
      </c>
      <c r="F145" s="314">
        <f>SUM(F114:G144)</f>
        <v>0</v>
      </c>
      <c r="G145" s="315"/>
      <c r="H145" s="316" t="str">
        <f>E10</f>
        <v>x</v>
      </c>
      <c r="I145" s="317"/>
      <c r="J145" s="318" t="str">
        <f>K10</f>
        <v>x</v>
      </c>
      <c r="K145" s="318"/>
      <c r="L145" s="318"/>
      <c r="M145" s="319" t="s">
        <v>55</v>
      </c>
      <c r="N145" s="320"/>
      <c r="O145" s="321"/>
      <c r="P145" s="17"/>
      <c r="Q145" s="40"/>
      <c r="R145" s="40"/>
      <c r="S145" s="40"/>
      <c r="T145" s="40"/>
    </row>
    <row r="146" spans="1:20" ht="25.5" customHeight="1" x14ac:dyDescent="0.2">
      <c r="A146" s="23"/>
      <c r="M146" s="322"/>
      <c r="N146" s="323"/>
      <c r="O146" s="324"/>
      <c r="P146" s="17"/>
    </row>
    <row r="147" spans="1:20" ht="25.5" customHeight="1" x14ac:dyDescent="0.2">
      <c r="A147" s="23"/>
      <c r="E147" s="51"/>
      <c r="M147" s="325"/>
      <c r="N147" s="326"/>
      <c r="O147" s="327"/>
      <c r="P147" s="17"/>
    </row>
    <row r="148" spans="1:20" ht="33.75" customHeight="1" thickBot="1" x14ac:dyDescent="0.25">
      <c r="A148" s="23"/>
      <c r="M148" s="309" t="s">
        <v>70</v>
      </c>
      <c r="N148" s="310"/>
      <c r="O148" s="311"/>
      <c r="P148" s="17"/>
    </row>
    <row r="149" spans="1:20" ht="18.75" customHeight="1" thickBot="1" x14ac:dyDescent="0.25">
      <c r="A149" s="4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2"/>
    </row>
    <row r="150" spans="1:20" ht="18.75" customHeight="1" x14ac:dyDescent="0.2">
      <c r="E150" s="312"/>
      <c r="F150" s="312"/>
    </row>
    <row r="151" spans="1:20" ht="18.75" customHeight="1" x14ac:dyDescent="0.2"/>
    <row r="152" spans="1:20" ht="18.75" customHeight="1" x14ac:dyDescent="0.2"/>
    <row r="153" spans="1:20" ht="14.25" customHeight="1" x14ac:dyDescent="0.4">
      <c r="A153" s="61"/>
      <c r="B153" s="61"/>
      <c r="C153" s="61"/>
      <c r="D153" s="61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61"/>
    </row>
    <row r="154" spans="1:20" ht="14.25" customHeight="1" x14ac:dyDescent="0.4">
      <c r="A154" s="61"/>
      <c r="B154" s="61"/>
      <c r="C154" s="61"/>
      <c r="D154" s="61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61"/>
    </row>
    <row r="155" spans="1:20" ht="12.75" customHeight="1" x14ac:dyDescent="0.2">
      <c r="A155" s="61"/>
      <c r="B155" s="61"/>
      <c r="C155" s="61"/>
      <c r="D155" s="61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61"/>
    </row>
    <row r="156" spans="1:20" s="61" customFormat="1" ht="22.5" customHeight="1" x14ac:dyDescent="0.25">
      <c r="E156" s="88"/>
      <c r="F156" s="89"/>
      <c r="G156" s="89"/>
      <c r="H156" s="89"/>
      <c r="I156" s="89"/>
      <c r="J156" s="89"/>
      <c r="K156" s="89"/>
      <c r="L156" s="89"/>
      <c r="M156" s="89"/>
      <c r="N156" s="89"/>
      <c r="O156" s="89"/>
    </row>
    <row r="157" spans="1:20" ht="12.75" customHeight="1" x14ac:dyDescent="0.2">
      <c r="A157" s="61"/>
      <c r="B157" s="61"/>
      <c r="C157" s="61"/>
      <c r="D157" s="61"/>
      <c r="E157" s="89"/>
      <c r="F157" s="89"/>
      <c r="G157" s="90"/>
      <c r="H157" s="90"/>
      <c r="I157" s="90"/>
      <c r="J157" s="90"/>
      <c r="K157" s="90"/>
      <c r="L157" s="90"/>
      <c r="M157" s="90"/>
      <c r="N157" s="90"/>
      <c r="O157" s="90"/>
      <c r="P157" s="61"/>
    </row>
    <row r="158" spans="1:20" ht="22.5" customHeight="1" x14ac:dyDescent="0.25">
      <c r="A158" s="61"/>
      <c r="B158" s="61"/>
      <c r="C158" s="61"/>
      <c r="D158" s="61"/>
      <c r="E158" s="88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61"/>
    </row>
    <row r="159" spans="1:20" ht="22.5" customHeight="1" x14ac:dyDescent="0.2">
      <c r="A159" s="61"/>
      <c r="B159" s="61"/>
      <c r="C159" s="61"/>
      <c r="D159" s="61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61"/>
    </row>
    <row r="160" spans="1:20" ht="15" x14ac:dyDescent="0.2">
      <c r="A160" s="61"/>
      <c r="B160" s="61"/>
      <c r="C160" s="61"/>
      <c r="D160" s="61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61"/>
    </row>
    <row r="161" spans="1:17" ht="22.5" customHeight="1" x14ac:dyDescent="0.25">
      <c r="A161" s="61"/>
      <c r="B161" s="61"/>
      <c r="C161" s="61"/>
      <c r="D161" s="61"/>
      <c r="E161" s="88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61"/>
    </row>
    <row r="162" spans="1:17" ht="15" x14ac:dyDescent="0.2">
      <c r="A162" s="61"/>
      <c r="B162" s="61"/>
      <c r="C162" s="61"/>
      <c r="D162" s="61"/>
      <c r="E162" s="89"/>
      <c r="F162" s="89"/>
      <c r="G162" s="90"/>
      <c r="H162" s="90"/>
      <c r="I162" s="90"/>
      <c r="J162" s="90"/>
      <c r="K162" s="90"/>
      <c r="L162" s="90"/>
      <c r="M162" s="90"/>
      <c r="N162" s="90"/>
      <c r="O162" s="90"/>
      <c r="P162" s="61"/>
    </row>
    <row r="163" spans="1:17" ht="22.5" customHeight="1" x14ac:dyDescent="0.25">
      <c r="A163" s="61"/>
      <c r="B163" s="61"/>
      <c r="C163" s="61"/>
      <c r="D163" s="61"/>
      <c r="E163" s="88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61"/>
    </row>
    <row r="164" spans="1:17" ht="15" x14ac:dyDescent="0.2">
      <c r="A164" s="61"/>
      <c r="B164" s="61"/>
      <c r="C164" s="61"/>
      <c r="D164" s="61"/>
      <c r="E164" s="89"/>
      <c r="F164" s="89"/>
      <c r="G164" s="90"/>
      <c r="H164" s="90"/>
      <c r="I164" s="90"/>
      <c r="J164" s="90"/>
      <c r="K164" s="90"/>
      <c r="L164" s="90"/>
      <c r="M164" s="90"/>
      <c r="N164" s="90"/>
      <c r="O164" s="90"/>
      <c r="P164" s="61"/>
    </row>
    <row r="165" spans="1:17" ht="15.75" x14ac:dyDescent="0.25">
      <c r="A165" s="61"/>
      <c r="B165" s="61"/>
      <c r="C165" s="61"/>
      <c r="D165" s="61"/>
      <c r="E165" s="89"/>
      <c r="F165" s="89"/>
      <c r="G165" s="88"/>
      <c r="H165" s="88"/>
      <c r="I165" s="88"/>
      <c r="J165" s="88"/>
      <c r="K165" s="88"/>
      <c r="L165" s="88"/>
      <c r="M165" s="88"/>
      <c r="N165" s="88"/>
      <c r="O165" s="88"/>
      <c r="P165" s="61"/>
    </row>
    <row r="166" spans="1:17" ht="15" x14ac:dyDescent="0.2">
      <c r="A166" s="61"/>
      <c r="B166" s="61"/>
      <c r="C166" s="61"/>
      <c r="D166" s="61"/>
      <c r="E166" s="89"/>
      <c r="F166" s="89"/>
      <c r="G166" s="89"/>
      <c r="H166" s="89"/>
      <c r="I166" s="89"/>
      <c r="J166" s="89"/>
      <c r="K166" s="89"/>
      <c r="L166" s="89"/>
      <c r="M166" s="90"/>
      <c r="N166" s="90"/>
      <c r="O166" s="90"/>
      <c r="P166" s="61"/>
    </row>
    <row r="167" spans="1:17" ht="22.5" customHeight="1" x14ac:dyDescent="0.25">
      <c r="A167" s="61"/>
      <c r="B167" s="61"/>
      <c r="C167" s="61"/>
      <c r="D167" s="61"/>
      <c r="E167" s="88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61"/>
    </row>
    <row r="168" spans="1:17" ht="15" x14ac:dyDescent="0.2">
      <c r="A168" s="61"/>
      <c r="B168" s="61"/>
      <c r="C168" s="61"/>
      <c r="D168" s="61"/>
      <c r="E168" s="89"/>
      <c r="F168" s="89"/>
      <c r="G168" s="90"/>
      <c r="H168" s="90"/>
      <c r="I168" s="90"/>
      <c r="J168" s="90"/>
      <c r="K168" s="90"/>
      <c r="L168" s="90"/>
      <c r="M168" s="90"/>
      <c r="N168" s="90"/>
      <c r="O168" s="90"/>
      <c r="P168" s="61"/>
      <c r="Q168" s="42"/>
    </row>
    <row r="169" spans="1:17" ht="22.5" customHeight="1" x14ac:dyDescent="0.25">
      <c r="A169" s="61"/>
      <c r="B169" s="61"/>
      <c r="C169" s="61"/>
      <c r="D169" s="61"/>
      <c r="E169" s="88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61"/>
      <c r="Q169" s="42"/>
    </row>
    <row r="170" spans="1:17" ht="15" x14ac:dyDescent="0.2">
      <c r="A170" s="61"/>
      <c r="B170" s="61"/>
      <c r="C170" s="61"/>
      <c r="D170" s="61"/>
      <c r="E170" s="89"/>
      <c r="F170" s="89"/>
      <c r="G170" s="90"/>
      <c r="H170" s="90"/>
      <c r="I170" s="90"/>
      <c r="J170" s="90"/>
      <c r="K170" s="90"/>
      <c r="L170" s="90"/>
      <c r="M170" s="90"/>
      <c r="N170" s="90"/>
      <c r="O170" s="90"/>
      <c r="P170" s="61"/>
      <c r="Q170" s="42"/>
    </row>
    <row r="171" spans="1:17" ht="22.5" customHeight="1" x14ac:dyDescent="0.25">
      <c r="A171" s="61"/>
      <c r="B171" s="61"/>
      <c r="C171" s="61"/>
      <c r="D171" s="61"/>
      <c r="E171" s="88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61"/>
      <c r="Q171" s="42"/>
    </row>
    <row r="172" spans="1:17" ht="15" x14ac:dyDescent="0.2">
      <c r="A172" s="61"/>
      <c r="B172" s="61"/>
      <c r="C172" s="61"/>
      <c r="D172" s="61"/>
      <c r="E172" s="89"/>
      <c r="F172" s="89"/>
      <c r="G172" s="90"/>
      <c r="H172" s="90"/>
      <c r="I172" s="90"/>
      <c r="J172" s="90"/>
      <c r="K172" s="90"/>
      <c r="L172" s="90"/>
      <c r="M172" s="90"/>
      <c r="N172" s="90"/>
      <c r="O172" s="90"/>
      <c r="P172" s="61"/>
    </row>
    <row r="173" spans="1:17" ht="22.5" customHeight="1" x14ac:dyDescent="0.25">
      <c r="A173" s="61"/>
      <c r="B173" s="61"/>
      <c r="C173" s="61"/>
      <c r="D173" s="61"/>
      <c r="E173" s="88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61"/>
    </row>
    <row r="174" spans="1:17" ht="15" x14ac:dyDescent="0.2">
      <c r="A174" s="61"/>
      <c r="B174" s="61"/>
      <c r="C174" s="61"/>
      <c r="D174" s="61"/>
      <c r="E174" s="89"/>
      <c r="F174" s="89"/>
      <c r="G174" s="90"/>
      <c r="H174" s="90"/>
      <c r="I174" s="90"/>
      <c r="J174" s="90"/>
      <c r="K174" s="90"/>
      <c r="L174" s="90"/>
      <c r="M174" s="90"/>
      <c r="N174" s="90"/>
      <c r="O174" s="90"/>
      <c r="P174" s="61"/>
    </row>
    <row r="175" spans="1:17" ht="22.5" customHeight="1" x14ac:dyDescent="0.2">
      <c r="A175" s="61"/>
      <c r="B175" s="61"/>
      <c r="C175" s="61"/>
      <c r="D175" s="61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61"/>
    </row>
    <row r="176" spans="1:17" ht="22.5" customHeight="1" x14ac:dyDescent="0.2">
      <c r="A176" s="61"/>
      <c r="B176" s="61"/>
      <c r="C176" s="61"/>
      <c r="D176" s="61"/>
      <c r="E176" s="89"/>
      <c r="F176" s="89"/>
      <c r="G176" s="89"/>
      <c r="H176" s="89"/>
      <c r="I176" s="91"/>
      <c r="J176" s="89"/>
      <c r="K176" s="89"/>
      <c r="L176" s="89"/>
      <c r="M176" s="89"/>
      <c r="N176" s="89"/>
      <c r="O176" s="89"/>
      <c r="P176" s="61"/>
    </row>
    <row r="177" spans="1:16" ht="15" x14ac:dyDescent="0.2">
      <c r="A177" s="61"/>
      <c r="B177" s="61"/>
      <c r="C177" s="61"/>
      <c r="D177" s="61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61"/>
    </row>
    <row r="178" spans="1:16" ht="22.5" customHeight="1" x14ac:dyDescent="0.25">
      <c r="A178" s="61"/>
      <c r="B178" s="61"/>
      <c r="C178" s="61"/>
      <c r="D178" s="61"/>
      <c r="E178" s="88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61"/>
    </row>
    <row r="179" spans="1:16" ht="15" x14ac:dyDescent="0.2">
      <c r="A179" s="61"/>
      <c r="B179" s="61"/>
      <c r="C179" s="61"/>
      <c r="D179" s="61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61"/>
    </row>
    <row r="180" spans="1:16" ht="22.5" customHeight="1" x14ac:dyDescent="0.25">
      <c r="A180" s="61"/>
      <c r="B180" s="61"/>
      <c r="C180" s="61"/>
      <c r="D180" s="61"/>
      <c r="E180" s="88"/>
      <c r="F180" s="89"/>
      <c r="G180" s="92"/>
      <c r="H180" s="89"/>
      <c r="I180" s="89"/>
      <c r="J180" s="89"/>
      <c r="K180" s="89"/>
      <c r="L180" s="89"/>
      <c r="M180" s="89"/>
      <c r="N180" s="89"/>
      <c r="O180" s="89"/>
      <c r="P180" s="61"/>
    </row>
    <row r="181" spans="1:16" ht="14.25" x14ac:dyDescent="0.2">
      <c r="A181" s="61"/>
      <c r="B181" s="61"/>
      <c r="C181" s="61"/>
      <c r="D181" s="61"/>
      <c r="P181" s="61"/>
    </row>
    <row r="182" spans="1:16" ht="15" x14ac:dyDescent="0.25">
      <c r="A182" s="61"/>
      <c r="B182" s="61"/>
      <c r="C182" s="61"/>
      <c r="D182" s="61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61"/>
    </row>
    <row r="183" spans="1:16" ht="14.25" x14ac:dyDescent="0.2">
      <c r="A183" s="61"/>
      <c r="B183" s="61"/>
      <c r="C183" s="61"/>
      <c r="D183" s="61"/>
      <c r="E183" s="61"/>
      <c r="P183" s="61"/>
    </row>
    <row r="184" spans="1:16" ht="14.25" x14ac:dyDescent="0.2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</row>
    <row r="185" spans="1:16" ht="14.25" x14ac:dyDescent="0.2">
      <c r="A185" s="61"/>
      <c r="B185" s="61"/>
      <c r="C185" s="61"/>
      <c r="D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</row>
    <row r="186" spans="1:16" ht="14.25" x14ac:dyDescent="0.2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</row>
    <row r="187" spans="1:16" ht="14.25" x14ac:dyDescent="0.2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</row>
    <row r="188" spans="1:16" ht="14.25" x14ac:dyDescent="0.2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</row>
    <row r="189" spans="1:16" ht="14.25" x14ac:dyDescent="0.2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</row>
    <row r="190" spans="1:16" ht="14.25" x14ac:dyDescent="0.2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</row>
    <row r="191" spans="1:16" ht="14.25" x14ac:dyDescent="0.2">
      <c r="A191" s="61"/>
      <c r="B191" s="61"/>
      <c r="C191" s="61"/>
      <c r="D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</row>
    <row r="192" spans="1:16" ht="14.25" x14ac:dyDescent="0.2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</row>
    <row r="193" spans="1:16" ht="14.25" x14ac:dyDescent="0.2">
      <c r="A193" s="61"/>
      <c r="B193" s="61"/>
      <c r="C193" s="61"/>
      <c r="D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</row>
    <row r="194" spans="1:16" ht="14.25" x14ac:dyDescent="0.2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</row>
    <row r="195" spans="1:16" ht="14.25" x14ac:dyDescent="0.2">
      <c r="A195" s="61"/>
      <c r="B195" s="61"/>
      <c r="C195" s="61"/>
      <c r="D195" s="61"/>
      <c r="F195" s="73"/>
      <c r="G195" s="61"/>
      <c r="I195" s="61"/>
      <c r="J195" s="61"/>
      <c r="K195" s="87"/>
      <c r="L195" s="61"/>
      <c r="M195" s="61"/>
      <c r="N195" s="61"/>
      <c r="O195" s="61"/>
      <c r="P195" s="61"/>
    </row>
    <row r="196" spans="1:16" ht="14.25" x14ac:dyDescent="0.2">
      <c r="A196" s="61"/>
      <c r="B196" s="61"/>
      <c r="C196" s="61"/>
      <c r="D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</row>
    <row r="197" spans="1:16" ht="14.25" x14ac:dyDescent="0.2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</row>
    <row r="198" spans="1:16" ht="22.5" customHeight="1" x14ac:dyDescent="0.2">
      <c r="A198" s="61"/>
      <c r="B198" s="61"/>
      <c r="C198" s="61"/>
      <c r="D198" s="61"/>
      <c r="E198" s="61"/>
      <c r="F198" s="94"/>
      <c r="G198" s="61"/>
      <c r="H198" s="61"/>
      <c r="I198" s="61"/>
      <c r="J198" s="94"/>
      <c r="K198" s="61"/>
      <c r="L198" s="61"/>
      <c r="M198" s="61"/>
      <c r="N198" s="61"/>
      <c r="O198" s="61"/>
      <c r="P198" s="61"/>
    </row>
    <row r="199" spans="1:16" ht="14.25" x14ac:dyDescent="0.2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</row>
    <row r="200" spans="1:16" ht="12.75" customHeight="1" x14ac:dyDescent="0.2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P200" s="61"/>
    </row>
    <row r="201" spans="1:16" ht="22.5" customHeight="1" x14ac:dyDescent="0.2">
      <c r="A201" s="61"/>
      <c r="B201" s="61"/>
      <c r="C201" s="61"/>
      <c r="D201" s="61"/>
      <c r="E201" s="61"/>
      <c r="F201" s="95"/>
      <c r="G201" s="61"/>
      <c r="H201" s="61"/>
      <c r="I201" s="61"/>
      <c r="J201" s="61"/>
      <c r="K201" s="61"/>
      <c r="L201" s="61"/>
      <c r="M201" s="61"/>
      <c r="N201" s="61"/>
      <c r="P201" s="61"/>
    </row>
    <row r="202" spans="1:16" ht="12.75" customHeight="1" x14ac:dyDescent="0.2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</row>
    <row r="203" spans="1:16" ht="14.25" x14ac:dyDescent="0.2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</row>
    <row r="204" spans="1:16" ht="22.5" customHeight="1" x14ac:dyDescent="0.2">
      <c r="A204" s="61"/>
      <c r="B204" s="61"/>
      <c r="C204" s="61"/>
      <c r="D204" s="61"/>
      <c r="E204" s="61"/>
      <c r="F204" s="95"/>
      <c r="G204" s="61"/>
      <c r="H204" s="61"/>
      <c r="I204" s="61"/>
      <c r="J204" s="61"/>
      <c r="K204" s="61"/>
      <c r="L204" s="61"/>
      <c r="M204" s="61"/>
      <c r="N204" s="61"/>
      <c r="O204" s="61"/>
      <c r="P204" s="61"/>
    </row>
    <row r="205" spans="1:16" ht="14.25" x14ac:dyDescent="0.2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</row>
    <row r="206" spans="1:16" ht="14.25" x14ac:dyDescent="0.2">
      <c r="A206" s="61"/>
      <c r="B206" s="61"/>
      <c r="C206" s="61"/>
      <c r="D206" s="61"/>
      <c r="E206" s="61"/>
      <c r="F206" s="61"/>
      <c r="G206" s="61"/>
      <c r="H206" s="61"/>
      <c r="I206" s="61"/>
      <c r="O206" s="61"/>
      <c r="P206" s="61"/>
    </row>
    <row r="207" spans="1:16" ht="14.25" x14ac:dyDescent="0.2">
      <c r="A207" s="61"/>
      <c r="B207" s="61"/>
      <c r="C207" s="61"/>
      <c r="D207" s="61"/>
      <c r="O207" s="61"/>
      <c r="P207" s="61"/>
    </row>
    <row r="208" spans="1:16" ht="14.25" x14ac:dyDescent="0.2">
      <c r="A208" s="61"/>
      <c r="B208" s="61"/>
      <c r="C208" s="61"/>
      <c r="D208" s="61"/>
      <c r="E208" s="61"/>
      <c r="F208" s="61"/>
      <c r="G208" s="61"/>
      <c r="H208" s="61"/>
      <c r="I208" s="61"/>
      <c r="O208" s="61"/>
      <c r="P208" s="61"/>
    </row>
    <row r="209" spans="1:16" ht="14.25" x14ac:dyDescent="0.2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</row>
    <row r="210" spans="1:16" ht="14.25" x14ac:dyDescent="0.2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</row>
    <row r="211" spans="1:16" ht="14.25" x14ac:dyDescent="0.2">
      <c r="A211" s="61"/>
      <c r="B211" s="61"/>
      <c r="C211" s="61"/>
      <c r="D211" s="61"/>
      <c r="J211" s="61"/>
      <c r="K211" s="61"/>
      <c r="L211" s="61"/>
      <c r="M211" s="61"/>
      <c r="N211" s="61"/>
      <c r="O211" s="61"/>
      <c r="P211" s="61"/>
    </row>
    <row r="212" spans="1:16" ht="14.25" x14ac:dyDescent="0.2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</row>
    <row r="213" spans="1:16" ht="14.25" x14ac:dyDescent="0.2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</row>
    <row r="214" spans="1:16" ht="14.25" x14ac:dyDescent="0.2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</row>
    <row r="215" spans="1:16" ht="14.25" x14ac:dyDescent="0.2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</row>
    <row r="216" spans="1:16" ht="14.25" x14ac:dyDescent="0.2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</row>
    <row r="217" spans="1:16" ht="15" x14ac:dyDescent="0.25">
      <c r="A217" s="61"/>
      <c r="B217" s="61"/>
      <c r="C217" s="61"/>
      <c r="D217" s="61"/>
      <c r="E217" s="61"/>
      <c r="F217" s="96"/>
      <c r="G217" s="96"/>
      <c r="H217" s="96"/>
      <c r="I217" s="96"/>
      <c r="J217" s="96"/>
      <c r="K217" s="61"/>
      <c r="L217" s="61"/>
      <c r="M217" s="61"/>
      <c r="N217" s="61"/>
      <c r="O217" s="61"/>
      <c r="P217" s="61"/>
    </row>
    <row r="218" spans="1:16" ht="14.25" x14ac:dyDescent="0.2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</row>
    <row r="219" spans="1:16" ht="15" x14ac:dyDescent="0.25">
      <c r="A219" s="61"/>
      <c r="B219" s="61"/>
      <c r="C219" s="61"/>
      <c r="D219" s="61"/>
      <c r="F219" s="93"/>
      <c r="G219" s="93"/>
      <c r="H219" s="93"/>
      <c r="I219" s="93"/>
      <c r="J219" s="93"/>
      <c r="K219" s="93"/>
      <c r="L219" s="93"/>
      <c r="M219" s="93"/>
      <c r="N219" s="93"/>
      <c r="O219" s="61"/>
      <c r="P219" s="61"/>
    </row>
    <row r="220" spans="1:16" ht="22.5" customHeight="1" x14ac:dyDescent="0.2">
      <c r="A220" s="61"/>
      <c r="B220" s="61"/>
      <c r="C220" s="61"/>
      <c r="D220" s="61"/>
      <c r="F220" s="95"/>
      <c r="G220" s="61"/>
      <c r="H220" s="61"/>
      <c r="I220" s="61"/>
      <c r="J220" s="61"/>
      <c r="K220" s="61"/>
      <c r="L220" s="61"/>
      <c r="M220" s="61"/>
      <c r="N220" s="61"/>
      <c r="O220" s="61"/>
      <c r="P220" s="61"/>
    </row>
    <row r="221" spans="1:16" ht="14.25" x14ac:dyDescent="0.2">
      <c r="A221" s="61"/>
      <c r="B221" s="61"/>
      <c r="C221" s="61"/>
      <c r="D221" s="61"/>
      <c r="O221" s="61"/>
      <c r="P221" s="61"/>
    </row>
    <row r="222" spans="1:16" ht="15" x14ac:dyDescent="0.2">
      <c r="A222" s="61"/>
      <c r="B222" s="61"/>
      <c r="C222" s="61"/>
      <c r="D222" s="61"/>
      <c r="E222" s="89"/>
      <c r="F222" s="89"/>
      <c r="G222" s="89"/>
      <c r="H222" s="89"/>
      <c r="I222" s="89"/>
      <c r="J222" s="89"/>
      <c r="K222" s="89"/>
      <c r="L222" s="89"/>
      <c r="O222" s="61"/>
      <c r="P222" s="61"/>
    </row>
    <row r="223" spans="1:16" ht="15" x14ac:dyDescent="0.2">
      <c r="A223" s="61"/>
      <c r="B223" s="61"/>
      <c r="C223" s="61"/>
      <c r="D223" s="61"/>
      <c r="E223" s="89"/>
      <c r="F223" s="89"/>
      <c r="G223" s="89"/>
      <c r="H223" s="89"/>
      <c r="I223" s="89"/>
      <c r="J223" s="89"/>
      <c r="K223" s="89"/>
      <c r="L223" s="89"/>
      <c r="O223" s="61"/>
      <c r="P223" s="61"/>
    </row>
    <row r="224" spans="1:16" ht="15" x14ac:dyDescent="0.2">
      <c r="A224" s="61"/>
      <c r="B224" s="61"/>
      <c r="C224" s="61"/>
      <c r="D224" s="61"/>
      <c r="E224" s="89"/>
      <c r="F224" s="89"/>
      <c r="G224" s="89"/>
      <c r="H224" s="89"/>
      <c r="I224" s="89"/>
      <c r="J224" s="89"/>
      <c r="K224" s="89"/>
      <c r="L224" s="89"/>
      <c r="M224" s="61"/>
      <c r="N224" s="61"/>
      <c r="O224" s="61"/>
      <c r="P224" s="61"/>
    </row>
    <row r="225" spans="1:16" ht="14.25" x14ac:dyDescent="0.2">
      <c r="A225" s="61"/>
      <c r="B225" s="61"/>
      <c r="C225" s="61"/>
      <c r="D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</row>
    <row r="226" spans="1:16" ht="18" x14ac:dyDescent="0.25">
      <c r="A226" s="61"/>
      <c r="B226" s="61"/>
      <c r="C226" s="61"/>
      <c r="D226" s="61"/>
      <c r="E226" s="97"/>
      <c r="G226" s="61"/>
      <c r="H226" s="61"/>
      <c r="I226" s="61"/>
      <c r="J226" s="61"/>
      <c r="K226" s="61"/>
      <c r="L226" s="61"/>
      <c r="M226" s="61"/>
      <c r="N226" s="61"/>
      <c r="O226" s="96"/>
      <c r="P226" s="61"/>
    </row>
    <row r="227" spans="1:16" ht="18" x14ac:dyDescent="0.25">
      <c r="A227" s="61"/>
      <c r="B227" s="61"/>
      <c r="C227" s="61"/>
      <c r="D227" s="61"/>
      <c r="E227" s="97"/>
      <c r="G227" s="61"/>
      <c r="H227" s="61"/>
      <c r="I227" s="61"/>
      <c r="J227" s="61"/>
      <c r="K227" s="61"/>
      <c r="L227" s="61"/>
      <c r="M227" s="61"/>
      <c r="N227" s="61"/>
      <c r="O227" s="61"/>
      <c r="P227" s="61"/>
    </row>
    <row r="228" spans="1:16" ht="15" x14ac:dyDescent="0.25">
      <c r="A228" s="61"/>
      <c r="B228" s="61"/>
      <c r="C228" s="61"/>
      <c r="D228" s="61"/>
      <c r="E228" s="61"/>
      <c r="F228" s="96"/>
      <c r="G228" s="96"/>
      <c r="H228" s="96"/>
      <c r="I228" s="96"/>
      <c r="J228" s="96"/>
      <c r="K228" s="96"/>
      <c r="L228" s="96"/>
      <c r="M228" s="96"/>
      <c r="N228" s="96"/>
      <c r="O228" s="61"/>
      <c r="P228" s="61"/>
    </row>
    <row r="229" spans="1:16" ht="14.25" x14ac:dyDescent="0.2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</row>
    <row r="230" spans="1:16" ht="14.25" x14ac:dyDescent="0.2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</row>
    <row r="231" spans="1:16" ht="14.25" x14ac:dyDescent="0.2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</row>
    <row r="232" spans="1:16" ht="14.25" x14ac:dyDescent="0.2">
      <c r="A232" s="61"/>
      <c r="B232" s="61"/>
      <c r="C232" s="61"/>
      <c r="D232" s="61"/>
      <c r="E232" s="61"/>
      <c r="F232" s="98"/>
      <c r="G232" s="61"/>
      <c r="H232" s="61"/>
      <c r="I232" s="61"/>
      <c r="J232" s="61"/>
      <c r="K232" s="61"/>
      <c r="L232" s="61"/>
      <c r="M232" s="61"/>
      <c r="N232" s="61"/>
      <c r="O232" s="61"/>
      <c r="P232" s="61"/>
    </row>
    <row r="233" spans="1:16" ht="22.5" customHeight="1" x14ac:dyDescent="0.2">
      <c r="A233" s="61"/>
      <c r="B233" s="61"/>
      <c r="C233" s="61"/>
      <c r="D233" s="61"/>
      <c r="E233" s="89"/>
      <c r="F233" s="95"/>
      <c r="G233" s="61"/>
      <c r="H233" s="61"/>
      <c r="I233" s="61"/>
      <c r="J233" s="61"/>
      <c r="K233" s="61"/>
      <c r="L233" s="61"/>
      <c r="M233" s="61"/>
      <c r="N233" s="61"/>
      <c r="O233" s="61"/>
      <c r="P233" s="61"/>
    </row>
    <row r="234" spans="1:16" ht="14.25" x14ac:dyDescent="0.2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</row>
    <row r="235" spans="1:16" ht="22.5" customHeight="1" x14ac:dyDescent="0.2">
      <c r="A235" s="61"/>
      <c r="B235" s="61"/>
      <c r="C235" s="61"/>
      <c r="D235" s="61"/>
      <c r="E235" s="61"/>
      <c r="F235" s="95"/>
      <c r="G235" s="61"/>
      <c r="H235" s="61"/>
      <c r="I235" s="61"/>
      <c r="J235" s="61"/>
      <c r="K235" s="61"/>
      <c r="L235" s="61"/>
      <c r="M235" s="61"/>
      <c r="N235" s="61"/>
      <c r="O235" s="61"/>
      <c r="P235" s="61"/>
    </row>
    <row r="236" spans="1:16" ht="14.25" x14ac:dyDescent="0.2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</row>
    <row r="237" spans="1:16" ht="14.25" x14ac:dyDescent="0.2">
      <c r="A237" s="61"/>
      <c r="B237" s="61"/>
      <c r="C237" s="61"/>
      <c r="D237" s="61"/>
      <c r="O237" s="61"/>
      <c r="P237" s="61"/>
    </row>
    <row r="238" spans="1:16" ht="14.25" customHeight="1" x14ac:dyDescent="0.25">
      <c r="A238" s="61"/>
      <c r="B238" s="61"/>
      <c r="C238" s="61"/>
      <c r="D238" s="61"/>
      <c r="E238" s="61"/>
      <c r="F238" s="61"/>
      <c r="G238" s="61"/>
      <c r="H238" s="61"/>
      <c r="I238" s="93"/>
      <c r="J238" s="93"/>
      <c r="K238" s="93"/>
      <c r="L238" s="93"/>
      <c r="M238" s="93"/>
      <c r="N238" s="93"/>
      <c r="O238" s="61"/>
      <c r="P238" s="61"/>
    </row>
    <row r="239" spans="1:16" ht="14.25" customHeight="1" x14ac:dyDescent="0.25">
      <c r="A239" s="61"/>
      <c r="B239" s="61"/>
      <c r="C239" s="61"/>
      <c r="D239" s="61"/>
      <c r="E239" s="99"/>
      <c r="F239" s="99"/>
      <c r="G239" s="99"/>
      <c r="H239" s="99"/>
      <c r="I239" s="93"/>
      <c r="J239" s="93"/>
      <c r="K239" s="93"/>
      <c r="L239" s="93"/>
      <c r="M239" s="93"/>
      <c r="N239" s="93"/>
      <c r="O239" s="61"/>
      <c r="P239" s="61"/>
    </row>
    <row r="240" spans="1:16" ht="14.25" customHeight="1" x14ac:dyDescent="0.25">
      <c r="A240" s="61"/>
      <c r="B240" s="61"/>
      <c r="C240" s="61"/>
      <c r="D240" s="61"/>
      <c r="E240" s="61"/>
      <c r="F240" s="61"/>
      <c r="G240" s="61"/>
      <c r="H240" s="61"/>
      <c r="I240" s="93"/>
      <c r="J240" s="93"/>
      <c r="K240" s="93"/>
      <c r="L240" s="93"/>
      <c r="M240" s="93"/>
      <c r="N240" s="93"/>
      <c r="O240" s="61"/>
      <c r="P240" s="61"/>
    </row>
    <row r="241" spans="1:16" ht="14.25" customHeight="1" x14ac:dyDescent="0.25">
      <c r="A241" s="61"/>
      <c r="B241" s="61"/>
      <c r="C241" s="61"/>
      <c r="D241" s="61"/>
      <c r="E241" s="61"/>
      <c r="F241" s="61"/>
      <c r="G241" s="61"/>
      <c r="H241" s="61"/>
      <c r="I241" s="93"/>
      <c r="J241" s="93"/>
      <c r="K241" s="93"/>
      <c r="L241" s="93"/>
      <c r="M241" s="93"/>
      <c r="N241" s="93"/>
      <c r="O241" s="61"/>
      <c r="P241" s="61"/>
    </row>
    <row r="242" spans="1:16" ht="14.25" x14ac:dyDescent="0.2">
      <c r="A242" s="61"/>
      <c r="B242" s="61"/>
      <c r="C242" s="61"/>
      <c r="D242" s="61"/>
      <c r="O242" s="61"/>
      <c r="P242" s="61"/>
    </row>
    <row r="243" spans="1:16" ht="14.25" x14ac:dyDescent="0.2">
      <c r="A243" s="61"/>
      <c r="B243" s="61"/>
      <c r="C243" s="61"/>
      <c r="D243" s="61"/>
      <c r="O243" s="61"/>
      <c r="P243" s="61"/>
    </row>
    <row r="244" spans="1:16" ht="14.25" x14ac:dyDescent="0.2">
      <c r="A244" s="61"/>
      <c r="B244" s="61"/>
      <c r="C244" s="61"/>
      <c r="D244" s="61"/>
      <c r="E244" s="61"/>
      <c r="O244" s="61"/>
      <c r="P244" s="61"/>
    </row>
    <row r="245" spans="1:16" ht="14.25" x14ac:dyDescent="0.2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</row>
    <row r="246" spans="1:16" ht="14.25" x14ac:dyDescent="0.2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</row>
    <row r="247" spans="1:16" ht="14.25" x14ac:dyDescent="0.2">
      <c r="A247" s="61"/>
      <c r="B247" s="61"/>
      <c r="C247" s="61"/>
      <c r="D247" s="61"/>
      <c r="P247" s="61"/>
    </row>
    <row r="248" spans="1:16" ht="14.25" x14ac:dyDescent="0.2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</row>
    <row r="249" spans="1:16" ht="14.25" x14ac:dyDescent="0.2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</row>
    <row r="251" spans="1:16" x14ac:dyDescent="0.2">
      <c r="L251"/>
    </row>
    <row r="253" spans="1:16" x14ac:dyDescent="0.2">
      <c r="L253"/>
    </row>
    <row r="270" spans="4:15" ht="12.75" customHeight="1" x14ac:dyDescent="0.2"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</row>
    <row r="271" spans="4:15" ht="12.75" customHeight="1" x14ac:dyDescent="0.2">
      <c r="D271" s="101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</row>
    <row r="272" spans="4:15" ht="12.75" customHeight="1" x14ac:dyDescent="0.2">
      <c r="D272" s="101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</row>
    <row r="273" spans="1:16" ht="12.75" customHeight="1" x14ac:dyDescent="0.2">
      <c r="D273" s="101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</row>
    <row r="274" spans="1:16" ht="12.75" customHeight="1" x14ac:dyDescent="0.2">
      <c r="D274" s="101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</row>
    <row r="275" spans="1:16" ht="12.75" customHeight="1" x14ac:dyDescent="0.2"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</row>
    <row r="276" spans="1:16" ht="34.5" customHeight="1" x14ac:dyDescent="0.2"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</row>
    <row r="277" spans="1:16" ht="20.25" x14ac:dyDescent="0.3">
      <c r="A277" s="102"/>
      <c r="B277" s="102"/>
      <c r="C277" s="102"/>
      <c r="D277" s="102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2"/>
    </row>
    <row r="278" spans="1:16" ht="20.25" x14ac:dyDescent="0.3">
      <c r="A278" s="102"/>
      <c r="B278" s="102"/>
      <c r="C278" s="102"/>
      <c r="D278" s="102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2"/>
    </row>
    <row r="279" spans="1:16" ht="20.25" x14ac:dyDescent="0.3">
      <c r="A279" s="102"/>
      <c r="B279" s="102"/>
      <c r="C279" s="102"/>
      <c r="D279" s="102"/>
      <c r="E279" s="103"/>
      <c r="F279" s="103"/>
      <c r="G279" s="103"/>
      <c r="H279" s="103"/>
      <c r="I279" s="103"/>
      <c r="J279" s="103"/>
      <c r="K279" s="103"/>
      <c r="L279" s="103"/>
      <c r="M279" s="103"/>
      <c r="N279" s="103"/>
      <c r="O279" s="103"/>
      <c r="P279" s="102"/>
    </row>
    <row r="280" spans="1:16" ht="20.25" x14ac:dyDescent="0.3">
      <c r="A280" s="102"/>
      <c r="B280" s="102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</row>
    <row r="281" spans="1:16" ht="20.25" x14ac:dyDescent="0.3">
      <c r="A281" s="102"/>
      <c r="B281" s="102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</row>
    <row r="282" spans="1:16" ht="20.25" x14ac:dyDescent="0.3">
      <c r="A282" s="102"/>
      <c r="B282" s="102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</row>
    <row r="283" spans="1:16" ht="20.25" x14ac:dyDescent="0.3">
      <c r="A283" s="102"/>
      <c r="B283" s="102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</row>
    <row r="284" spans="1:16" ht="20.25" x14ac:dyDescent="0.3">
      <c r="A284" s="102"/>
      <c r="B284" s="102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</row>
    <row r="285" spans="1:16" ht="20.25" x14ac:dyDescent="0.3">
      <c r="A285" s="102"/>
      <c r="B285" s="102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</row>
    <row r="286" spans="1:16" ht="20.25" x14ac:dyDescent="0.3">
      <c r="A286" s="102"/>
      <c r="B286" s="102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</row>
    <row r="287" spans="1:16" ht="20.25" x14ac:dyDescent="0.3">
      <c r="A287" s="102"/>
      <c r="B287" s="102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</row>
    <row r="288" spans="1:16" ht="20.25" x14ac:dyDescent="0.3">
      <c r="A288" s="102"/>
      <c r="B288" s="102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</row>
    <row r="289" spans="1:16" ht="20.25" x14ac:dyDescent="0.3">
      <c r="A289" s="102"/>
      <c r="B289" s="102"/>
      <c r="C289" s="102"/>
      <c r="D289" s="102"/>
      <c r="E289" s="102"/>
      <c r="F289" s="102"/>
      <c r="G289" s="102"/>
      <c r="H289" s="102"/>
      <c r="I289" s="102"/>
      <c r="J289" s="104"/>
      <c r="K289" s="104"/>
      <c r="L289" s="104"/>
      <c r="M289" s="104"/>
      <c r="N289" s="104"/>
      <c r="O289" s="104"/>
      <c r="P289" s="102"/>
    </row>
    <row r="290" spans="1:16" ht="20.25" x14ac:dyDescent="0.3">
      <c r="A290" s="102"/>
      <c r="B290" s="102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</row>
    <row r="291" spans="1:16" ht="20.25" x14ac:dyDescent="0.3">
      <c r="A291" s="102"/>
      <c r="B291" s="102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</row>
    <row r="292" spans="1:16" ht="20.25" x14ac:dyDescent="0.3">
      <c r="A292" s="102"/>
      <c r="B292" s="102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</row>
    <row r="293" spans="1:16" ht="20.25" x14ac:dyDescent="0.3">
      <c r="A293" s="102"/>
      <c r="B293" s="102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</row>
    <row r="294" spans="1:16" ht="20.25" x14ac:dyDescent="0.3">
      <c r="A294" s="102"/>
      <c r="B294" s="102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</row>
    <row r="295" spans="1:16" ht="20.25" x14ac:dyDescent="0.3">
      <c r="M295" s="102"/>
      <c r="N295" s="102"/>
      <c r="O295" s="102"/>
      <c r="P295" s="102"/>
    </row>
    <row r="296" spans="1:16" ht="20.25" x14ac:dyDescent="0.3"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</row>
    <row r="297" spans="1:16" ht="20.25" x14ac:dyDescent="0.3">
      <c r="E297" s="105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</row>
    <row r="298" spans="1:16" ht="20.25" x14ac:dyDescent="0.3"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</row>
    <row r="299" spans="1:16" ht="20.25" x14ac:dyDescent="0.3">
      <c r="E299" s="102"/>
      <c r="F299" s="102"/>
      <c r="G299" s="102"/>
      <c r="H299" s="102"/>
      <c r="I299" s="102"/>
      <c r="J299" s="102"/>
      <c r="M299" s="106"/>
      <c r="N299" s="106"/>
      <c r="O299" s="106"/>
    </row>
    <row r="300" spans="1:16" ht="20.25" x14ac:dyDescent="0.3">
      <c r="E300" s="102"/>
      <c r="F300" s="102"/>
      <c r="G300" s="102"/>
      <c r="H300" s="102"/>
      <c r="I300" s="102"/>
      <c r="J300" s="102"/>
      <c r="K300" s="102"/>
      <c r="L300" s="102"/>
      <c r="M300" s="106"/>
      <c r="N300" s="106"/>
      <c r="O300" s="106"/>
    </row>
    <row r="301" spans="1:16" ht="18" x14ac:dyDescent="0.25"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</row>
    <row r="302" spans="1:16" ht="18" x14ac:dyDescent="0.25"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</row>
    <row r="303" spans="1:16" ht="18" x14ac:dyDescent="0.25">
      <c r="E303" s="106"/>
      <c r="F303" s="106"/>
      <c r="G303" s="106"/>
      <c r="H303" s="106"/>
      <c r="I303" s="106"/>
      <c r="J303" s="106"/>
      <c r="K303" s="106"/>
      <c r="L303" s="106"/>
      <c r="M303" s="106"/>
      <c r="N303" s="106"/>
      <c r="O303" s="106"/>
    </row>
    <row r="304" spans="1:16" ht="18" x14ac:dyDescent="0.25"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</row>
    <row r="305" spans="5:15" ht="18" x14ac:dyDescent="0.25">
      <c r="E305" s="106"/>
      <c r="F305" s="106"/>
      <c r="G305" s="106"/>
      <c r="H305" s="106"/>
      <c r="I305" s="106"/>
      <c r="J305" s="106"/>
    </row>
    <row r="306" spans="5:15" ht="18" x14ac:dyDescent="0.25"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</row>
    <row r="307" spans="5:15" ht="18" x14ac:dyDescent="0.25"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</row>
    <row r="308" spans="5:15" ht="18" x14ac:dyDescent="0.25">
      <c r="E308" s="106"/>
      <c r="F308" s="106"/>
      <c r="G308" s="106"/>
      <c r="H308" s="106"/>
      <c r="I308" s="106"/>
      <c r="J308" s="106"/>
      <c r="L308" s="106"/>
      <c r="M308" s="106"/>
      <c r="N308" s="106"/>
      <c r="O308" s="106"/>
    </row>
    <row r="309" spans="5:15" ht="18" x14ac:dyDescent="0.25"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</row>
  </sheetData>
  <sheetProtection algorithmName="SHA-512" hashValue="9WMGp7WpEfEk4dFj4uDCdBFRBOmre57Eqw3gVEVgRhRFYniZIhxCTnAq6HHRObEJCLy/L7sszvz2P0MDJVCVhA==" saltValue="i6M/ehvAKyZ8gbW8KIaerQ==" spinCount="100000" sheet="1" selectLockedCells="1"/>
  <mergeCells count="219">
    <mergeCell ref="E59:O59"/>
    <mergeCell ref="K78:O82"/>
    <mergeCell ref="B78:I82"/>
    <mergeCell ref="J86:P86"/>
    <mergeCell ref="B93:P94"/>
    <mergeCell ref="B95:P95"/>
    <mergeCell ref="B96:P97"/>
    <mergeCell ref="B98:P99"/>
    <mergeCell ref="B100:P100"/>
    <mergeCell ref="E62:I66"/>
    <mergeCell ref="K62:O66"/>
    <mergeCell ref="I69:J69"/>
    <mergeCell ref="C18:P18"/>
    <mergeCell ref="C28:O28"/>
    <mergeCell ref="C29:O29"/>
    <mergeCell ref="C30:O30"/>
    <mergeCell ref="C31:O31"/>
    <mergeCell ref="C32:O32"/>
    <mergeCell ref="C33:O33"/>
    <mergeCell ref="C20:P20"/>
    <mergeCell ref="J21:L21"/>
    <mergeCell ref="I27:N27"/>
    <mergeCell ref="J26:L26"/>
    <mergeCell ref="C19:I19"/>
    <mergeCell ref="E35:I38"/>
    <mergeCell ref="K35:O38"/>
    <mergeCell ref="A40:P40"/>
    <mergeCell ref="A41:A72"/>
    <mergeCell ref="F41:J41"/>
    <mergeCell ref="L41:O41"/>
    <mergeCell ref="A17:A39"/>
    <mergeCell ref="C22:I22"/>
    <mergeCell ref="K22:N22"/>
    <mergeCell ref="C23:L23"/>
    <mergeCell ref="O23:P23"/>
    <mergeCell ref="E56:O57"/>
    <mergeCell ref="K69:O69"/>
    <mergeCell ref="C17:P17"/>
    <mergeCell ref="E24:P24"/>
    <mergeCell ref="C25:I25"/>
    <mergeCell ref="J25:K25"/>
    <mergeCell ref="L25:P25"/>
    <mergeCell ref="C26:E26"/>
    <mergeCell ref="C24:D24"/>
    <mergeCell ref="E47:F47"/>
    <mergeCell ref="E43:I43"/>
    <mergeCell ref="J43:O43"/>
    <mergeCell ref="E44:O44"/>
    <mergeCell ref="F133:G133"/>
    <mergeCell ref="H133:L133"/>
    <mergeCell ref="M133:O133"/>
    <mergeCell ref="F139:G139"/>
    <mergeCell ref="H139:L139"/>
    <mergeCell ref="M139:O139"/>
    <mergeCell ref="F136:G136"/>
    <mergeCell ref="H136:L136"/>
    <mergeCell ref="F138:G138"/>
    <mergeCell ref="H138:L138"/>
    <mergeCell ref="M138:O138"/>
    <mergeCell ref="M137:O137"/>
    <mergeCell ref="F134:G134"/>
    <mergeCell ref="H134:L134"/>
    <mergeCell ref="M134:O134"/>
    <mergeCell ref="F135:G135"/>
    <mergeCell ref="H135:L135"/>
    <mergeCell ref="M135:O135"/>
    <mergeCell ref="M136:O136"/>
    <mergeCell ref="F137:G137"/>
    <mergeCell ref="H137:L137"/>
    <mergeCell ref="F130:G130"/>
    <mergeCell ref="H130:L130"/>
    <mergeCell ref="M130:O130"/>
    <mergeCell ref="F131:G131"/>
    <mergeCell ref="H131:L131"/>
    <mergeCell ref="M131:O131"/>
    <mergeCell ref="F132:G132"/>
    <mergeCell ref="H132:L132"/>
    <mergeCell ref="M132:O132"/>
    <mergeCell ref="F128:G128"/>
    <mergeCell ref="H128:L128"/>
    <mergeCell ref="M128:O128"/>
    <mergeCell ref="F129:G129"/>
    <mergeCell ref="H129:L129"/>
    <mergeCell ref="M129:O129"/>
    <mergeCell ref="F126:G126"/>
    <mergeCell ref="H126:L126"/>
    <mergeCell ref="F143:G143"/>
    <mergeCell ref="H143:L143"/>
    <mergeCell ref="M143:O143"/>
    <mergeCell ref="F140:G140"/>
    <mergeCell ref="H140:L140"/>
    <mergeCell ref="M140:O140"/>
    <mergeCell ref="F141:G141"/>
    <mergeCell ref="H141:L141"/>
    <mergeCell ref="M141:O141"/>
    <mergeCell ref="M126:O126"/>
    <mergeCell ref="F127:G127"/>
    <mergeCell ref="H127:L127"/>
    <mergeCell ref="M127:O127"/>
    <mergeCell ref="F142:G142"/>
    <mergeCell ref="H142:L142"/>
    <mergeCell ref="M142:O142"/>
    <mergeCell ref="M148:O148"/>
    <mergeCell ref="E150:F150"/>
    <mergeCell ref="F144:G144"/>
    <mergeCell ref="H144:L144"/>
    <mergeCell ref="M144:O144"/>
    <mergeCell ref="F145:G145"/>
    <mergeCell ref="H145:I145"/>
    <mergeCell ref="J145:L145"/>
    <mergeCell ref="M145:O145"/>
    <mergeCell ref="M146:O147"/>
    <mergeCell ref="F124:G124"/>
    <mergeCell ref="H124:L124"/>
    <mergeCell ref="M124:O124"/>
    <mergeCell ref="F125:G125"/>
    <mergeCell ref="H125:L125"/>
    <mergeCell ref="M125:O125"/>
    <mergeCell ref="F122:G122"/>
    <mergeCell ref="H122:L122"/>
    <mergeCell ref="M122:O122"/>
    <mergeCell ref="F123:G123"/>
    <mergeCell ref="H123:L123"/>
    <mergeCell ref="M123:O123"/>
    <mergeCell ref="F120:G120"/>
    <mergeCell ref="H120:L120"/>
    <mergeCell ref="M120:O120"/>
    <mergeCell ref="F121:G121"/>
    <mergeCell ref="H121:L121"/>
    <mergeCell ref="M121:O121"/>
    <mergeCell ref="F119:G119"/>
    <mergeCell ref="H119:L119"/>
    <mergeCell ref="M119:O119"/>
    <mergeCell ref="H117:L117"/>
    <mergeCell ref="M117:O117"/>
    <mergeCell ref="E48:F48"/>
    <mergeCell ref="H48:M48"/>
    <mergeCell ref="E49:F49"/>
    <mergeCell ref="H49:M49"/>
    <mergeCell ref="E50:F50"/>
    <mergeCell ref="H50:M50"/>
    <mergeCell ref="K72:O72"/>
    <mergeCell ref="K70:O70"/>
    <mergeCell ref="E51:F51"/>
    <mergeCell ref="H51:M51"/>
    <mergeCell ref="E52:F52"/>
    <mergeCell ref="E108:I108"/>
    <mergeCell ref="E109:I109"/>
    <mergeCell ref="H60:O60"/>
    <mergeCell ref="F60:G60"/>
    <mergeCell ref="A73:P75"/>
    <mergeCell ref="E55:O55"/>
    <mergeCell ref="E54:O54"/>
    <mergeCell ref="H52:M52"/>
    <mergeCell ref="B101:P102"/>
    <mergeCell ref="B90:P90"/>
    <mergeCell ref="B91:P91"/>
    <mergeCell ref="F118:G118"/>
    <mergeCell ref="H118:L118"/>
    <mergeCell ref="M118:O118"/>
    <mergeCell ref="F115:G115"/>
    <mergeCell ref="M115:O115"/>
    <mergeCell ref="H115:L115"/>
    <mergeCell ref="F116:G116"/>
    <mergeCell ref="C77:F77"/>
    <mergeCell ref="G77:I77"/>
    <mergeCell ref="B87:P89"/>
    <mergeCell ref="J104:O109"/>
    <mergeCell ref="F114:G114"/>
    <mergeCell ref="H114:L114"/>
    <mergeCell ref="M114:O114"/>
    <mergeCell ref="E111:O112"/>
    <mergeCell ref="F113:G113"/>
    <mergeCell ref="H113:L113"/>
    <mergeCell ref="M113:O113"/>
    <mergeCell ref="A84:P84"/>
    <mergeCell ref="C86:F86"/>
    <mergeCell ref="G86:I86"/>
    <mergeCell ref="H116:L116"/>
    <mergeCell ref="M116:O116"/>
    <mergeCell ref="F117:G117"/>
    <mergeCell ref="F11:O11"/>
    <mergeCell ref="J12:K12"/>
    <mergeCell ref="L12:P12"/>
    <mergeCell ref="B10:D10"/>
    <mergeCell ref="E10:I10"/>
    <mergeCell ref="B13:D13"/>
    <mergeCell ref="K13:P13"/>
    <mergeCell ref="B14:D14"/>
    <mergeCell ref="E14:I14"/>
    <mergeCell ref="J14:K14"/>
    <mergeCell ref="L14:P14"/>
    <mergeCell ref="B12:D12"/>
    <mergeCell ref="E12:I12"/>
    <mergeCell ref="K10:P10"/>
    <mergeCell ref="E46:F46"/>
    <mergeCell ref="H46:M46"/>
    <mergeCell ref="H47:M47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B4:E6"/>
    <mergeCell ref="F5:P5"/>
    <mergeCell ref="F6:P6"/>
    <mergeCell ref="B15:E15"/>
    <mergeCell ref="F15:P15"/>
    <mergeCell ref="A16:P16"/>
    <mergeCell ref="A10:A15"/>
    <mergeCell ref="F13:H13"/>
    <mergeCell ref="B11:E11"/>
  </mergeCells>
  <dataValidations count="4">
    <dataValidation type="list" allowBlank="1" showInputMessage="1" showErrorMessage="1" prompt="potwierdzić ważność legitymacji" sqref="O27" xr:uid="{00000000-0002-0000-0000-000000000000}">
      <formula1>$U$33:$U$34</formula1>
    </dataValidation>
    <dataValidation allowBlank="1" showInputMessage="1" showErrorMessage="1" promptTitle="NUMER KONTA BANKOWEGO" prompt="wpisać 26 cyfr numeru konta bankowego w formacie_x000a_11 2222 3333 4444 5555 6666 7777" sqref="E56:O57" xr:uid="{00000000-0002-0000-0000-000001000000}"/>
    <dataValidation type="list" allowBlank="1" showInputMessage="1" showErrorMessage="1" prompt="WYBÓR FORMY ZATRUDNIENIA" sqref="J26:L26" xr:uid="{00000000-0002-0000-0000-000003000000}">
      <formula1>$U$2:$U$4</formula1>
    </dataValidation>
    <dataValidation type="date" allowBlank="1" showInputMessage="1" showErrorMessage="1" prompt="data w formacie DD.MM.RRRR" sqref="K22:N22 P22" xr:uid="{BDC27B69-0DBF-428D-9657-D069D29822C9}">
      <formula1>46266</formula1>
      <formula2>46374</formula2>
    </dataValidation>
  </dataValidations>
  <hyperlinks>
    <hyperlink ref="L14" r:id="rId1" xr:uid="{00000000-0004-0000-0000-000000000000}"/>
  </hyperlinks>
  <printOptions horizontalCentered="1" verticalCentered="1"/>
  <pageMargins left="0" right="0" top="0" bottom="0" header="0.31496062992125984" footer="0.31496062992125984"/>
  <pageSetup paperSize="9" scale="68" fitToHeight="2" orientation="portrait" r:id="rId2"/>
  <rowBreaks count="1" manualBreakCount="1">
    <brk id="7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uz_uczeń-student_UP</vt:lpstr>
      <vt:lpstr>Arkusz1</vt:lpstr>
      <vt:lpstr>'uz_uczeń-student_UP'!Obszar_wydruku</vt:lpstr>
    </vt:vector>
  </TitlesOfParts>
  <Company>Gwardia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Piotr Siennicki</cp:lastModifiedBy>
  <cp:lastPrinted>2025-09-02T07:29:50Z</cp:lastPrinted>
  <dcterms:created xsi:type="dcterms:W3CDTF">2000-04-01T12:30:52Z</dcterms:created>
  <dcterms:modified xsi:type="dcterms:W3CDTF">2026-09-02T10:37:23Z</dcterms:modified>
</cp:coreProperties>
</file>